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calcChain.xml" ContentType="application/vnd.openxmlformats-officedocument.spreadsheetml.calcChain+xml"/>
  <Override PartName="/xl/styles.xml" ContentType="application/vnd.openxmlformats-officedocument.spreadsheetml.styles+xml"/>
  <Override PartName="/xl/worksheets/sheet3.xml" ContentType="application/vnd.openxmlformats-officedocument.spreadsheetml.worksheet+xml"/>
  <Override PartName="/docProps/app.xml" ContentType="application/vnd.openxmlformats-officedocument.extended-properties+xml"/>
  <Override PartName="/xl/worksheets/sheet4.xml" ContentType="application/vnd.openxmlformats-officedocument.spreadsheetml.worksheet+xml"/>
  <Override PartName="/docProps/core.xml" ContentType="application/vnd.openxmlformats-package.core-properties+xml"/>
  <Override PartName="/xl/drawings/drawing1.xml" ContentType="application/vnd.openxmlformats-officedocument.drawing+xml"/>
  <Override PartName="/xl/sharedStrings.xml" ContentType="application/vnd.openxmlformats-officedocument.spreadsheetml.sharedString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https://zknederland.sharepoint.com/sites/KwaliteitenVeiligheid/Shared Documents/MDR - Medische Hulpmiddelen/"/>
    </mc:Choice>
  </mc:AlternateContent>
  <xr:revisionPtr revIDLastSave="0" documentId="8_{13BA4976-86B1-47FE-BA80-A3297D997588}" xr6:coauthVersionLast="47" xr6:coauthVersionMax="47" xr10:uidLastSave="{00000000-0000-0000-0000-000000000000}"/>
  <bookViews>
    <workbookView xWindow="28680" yWindow="-120" windowWidth="29040" windowHeight="15720" activeTab="2" xr2:uid="{00000000-000D-0000-FFFF-FFFF00000000}"/>
  </bookViews>
  <sheets>
    <sheet name="Voorbeeld Risicoclassificatie A" sheetId="9" r:id="rId1"/>
    <sheet name="Voorbeeld Risicoclassificatie B" sheetId="1" r:id="rId2"/>
    <sheet name="Toetsformulier PRI DC Klinieken" sheetId="10" r:id="rId3"/>
    <sheet name="Eisen" sheetId="7" state="hidden"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6" i="10" l="1"/>
  <c r="H44" i="10"/>
  <c r="H43" i="10"/>
  <c r="H42" i="10"/>
  <c r="G42" i="10"/>
  <c r="H41" i="10"/>
  <c r="G41" i="10"/>
  <c r="H40" i="10"/>
  <c r="G40" i="10"/>
  <c r="G39" i="10"/>
  <c r="H38" i="10"/>
  <c r="G38" i="10"/>
  <c r="H37" i="10"/>
  <c r="G37" i="10"/>
  <c r="H36" i="10"/>
  <c r="G36" i="10"/>
  <c r="H35" i="10"/>
  <c r="G35" i="10"/>
  <c r="H34" i="10"/>
  <c r="G34" i="10"/>
  <c r="H33" i="10"/>
  <c r="G33" i="10"/>
  <c r="H32" i="10"/>
  <c r="G32" i="10"/>
  <c r="H31" i="10"/>
  <c r="G44" i="10" s="1"/>
  <c r="G31" i="10"/>
  <c r="G30" i="10"/>
  <c r="G29" i="10"/>
  <c r="G28" i="10"/>
  <c r="G27" i="10"/>
  <c r="G26" i="10"/>
  <c r="G23" i="10"/>
  <c r="G22" i="10"/>
  <c r="G21" i="10"/>
  <c r="G20" i="10"/>
  <c r="G19" i="10"/>
  <c r="G18" i="10"/>
  <c r="G17" i="10"/>
  <c r="G16" i="10"/>
  <c r="G14" i="10"/>
  <c r="G13" i="10"/>
  <c r="G12" i="10"/>
  <c r="G11" i="10"/>
  <c r="G10" i="10"/>
  <c r="G45" i="10" l="1"/>
  <c r="G43" i="10"/>
  <c r="C43" i="10" s="1"/>
  <c r="J1" i="7"/>
</calcChain>
</file>

<file path=xl/sharedStrings.xml><?xml version="1.0" encoding="utf-8"?>
<sst xmlns="http://schemas.openxmlformats.org/spreadsheetml/2006/main" count="618" uniqueCount="310">
  <si>
    <t>NIBP leakage</t>
  </si>
  <si>
    <t>max. 6 mmHg</t>
  </si>
  <si>
    <t>± 3 mmHg</t>
  </si>
  <si>
    <t>SPO2</t>
  </si>
  <si>
    <t>± 3%</t>
  </si>
  <si>
    <t>pulse rate</t>
  </si>
  <si>
    <t>± 3 bpm</t>
  </si>
  <si>
    <t>Cadiac output, in curve te brengen</t>
  </si>
  <si>
    <t xml:space="preserve"> Eisen aan alle bewakingsmonitoren</t>
  </si>
  <si>
    <t>IEC 60601-1;  IEC 60601-1-4; 60601-2-27; 60601-2-30; 60601-2-34</t>
  </si>
  <si>
    <t>Alle patientbewakingsmonitoren dienen te voldoen aan de volgende IEC normen:</t>
  </si>
  <si>
    <t>De ECG module moet defibrillator proof zijn.</t>
  </si>
  <si>
    <t>met Nellcore DS100</t>
  </si>
  <si>
    <t xml:space="preserve">Wanneer de centrale bewaking dient samen met de monitoring een eigen netwerk te vormen. </t>
  </si>
  <si>
    <t>Als het centrale bewakingsnetwerk aan het zieknhuisneterk wordt gekoppeld voor eventuele dataoverdracht dient er een gateway sever als scheiding te worden aangebracht.</t>
  </si>
  <si>
    <t>De alarmeringen kennen verschillende gradaties, levensbedreigende alkarmen krijgen daarbij de hoogste prioriteit.</t>
  </si>
  <si>
    <t>Niet levensbedreigende alarmen kunnen vanuit de centrale post ook bedzijdige worden uitgeschakeld.</t>
  </si>
  <si>
    <t>Levensbedreigende alarmen zijn vnauit de centrale post tijdelijk te onderdrukken</t>
  </si>
  <si>
    <t>getest aan de hand van bijbehorende normen en richtlijnen. </t>
  </si>
  <si>
    <t>De leverancier levert aan MTI een Service Manual die correspondeert met het merk, type, en software level van de pompen. Bij updating en upgrading van de pomp zorgt de leverancier voor een nieuwe versie of een aanvulling van de servicemanual en de gebruikshandleiding. Manuals zijn digitaal of op papier aanwezig. Gebruiksaanwijzingen zijn digitaal èn op papier aanwezig.</t>
  </si>
  <si>
    <t>Beoordeling bewakingsmonitor en accessoires op gevoeligheid voor Hf- energie. De voorkeur (bij aanschaf) gaat uit naar zo groot mogelijke ongevoeligheid. Indien er anders gekozen wordt moet vastgelegd worden wat de gevoeligheid voor gevolgen kan hebben.</t>
  </si>
  <si>
    <t>Beoordelen of de bewakingsmonitor en modulen voldoen aan IEC601-1-1 d.m.v. een veiligheidsmeting uitgevoerd door een lekstroommeter zoals een QA-90 welke gekoppeld is aan een PC.</t>
  </si>
  <si>
    <t>De IEC60601-1 kent 2 klassen m.b.t. een eventuele kastlekstroom: Geaard en Dubbel geïsoleerd. Indien een bewakingsmonitor geaard is dient er een aardpotentiaal vereffening aansluiting op de bewakingsmonitor aanwezig te zijn.</t>
  </si>
  <si>
    <t>Bij aanwezigheid van een aardpotentiaal vereffening aansluiting op de bewakingsmonitor dient deze uitgevoerd te worden met een netsnoer inclusief aardpotentiaal vereffening stekkers.</t>
  </si>
  <si>
    <r>
      <t xml:space="preserve">Hierbij wordt met name </t>
    </r>
    <r>
      <rPr>
        <b/>
        <sz val="12"/>
        <rFont val="Times New Roman"/>
        <family val="1"/>
      </rPr>
      <t>de samenhang</t>
    </r>
    <r>
      <rPr>
        <sz val="12"/>
        <rFont val="Times New Roman"/>
        <family val="1"/>
      </rPr>
      <t xml:space="preserve"> van de te gebruiken bewakingsmonitor, eventuele modules, assecoires en een eventueel docking station </t>
    </r>
  </si>
  <si>
    <t>Eisen vanuit de IEC 60601-2-27</t>
  </si>
  <si>
    <t xml:space="preserve">De NIBP module moet de veiligheidsklasse BF of CF hebben </t>
  </si>
  <si>
    <t>Op de NIBP module moet staan aangegeven of deze defibrillator proof is.</t>
  </si>
  <si>
    <t xml:space="preserve">De druk van de cuff mag niet langer dan 3 minuten boven de 15 mmHg zijn. Na dat de druk boven de 15 mmHg is geweest moet er een periode van 30 sec zijn, waar de druk beneden de 15 mmHg blijft. </t>
  </si>
  <si>
    <t>De ECG module moet de veiligheidsklasse CF hebben</t>
  </si>
  <si>
    <t>De ECG module is op dusdanige wijze geproduceerd dat een lekkage van vloeistof geen defect van de veiligheid veroorzaakt.</t>
  </si>
  <si>
    <t>Eisen vanuit de IEC 60601-2-34</t>
  </si>
  <si>
    <t>Na depolarisatie door een defibrillator moet de ECG module binnen 10 seconden weer verder gaan.</t>
  </si>
  <si>
    <t>Eisen vanuit de IEC 60601-2-30</t>
  </si>
  <si>
    <t>De IBP module moet de veiligheidsklasse CF hebben</t>
  </si>
  <si>
    <t>De IBP module moet defibrillator proof zijn.</t>
  </si>
  <si>
    <t>4.1</t>
  </si>
  <si>
    <t>4.2</t>
  </si>
  <si>
    <t>4.3</t>
  </si>
  <si>
    <t>4.4</t>
  </si>
  <si>
    <t>4.5</t>
  </si>
  <si>
    <t>4.6</t>
  </si>
  <si>
    <t>Levensondersteunend</t>
  </si>
  <si>
    <t>Behandeling chirurgisch of critical care</t>
  </si>
  <si>
    <t>Kritische bewaking</t>
  </si>
  <si>
    <t>Diagnostiek</t>
  </si>
  <si>
    <t>Analytisch</t>
  </si>
  <si>
    <t>Niet patiënt gerelateerd</t>
  </si>
  <si>
    <t>Geen invloed</t>
  </si>
  <si>
    <t xml:space="preserve">Geen invloed </t>
  </si>
  <si>
    <t>Verpleging / Therapie</t>
  </si>
  <si>
    <t>Geen relatie met patiënt</t>
  </si>
  <si>
    <t>Jaarlijks</t>
  </si>
  <si>
    <t xml:space="preserve">   </t>
  </si>
  <si>
    <t>Dagelijks</t>
  </si>
  <si>
    <t>Wekelijks</t>
  </si>
  <si>
    <t>Incidenteel</t>
  </si>
  <si>
    <t>Meer dan 5 per jaar</t>
  </si>
  <si>
    <t>Minder dan 5 per jaar</t>
  </si>
  <si>
    <t>Minder dan 2 per jaar</t>
  </si>
  <si>
    <t>geen ervaring</t>
  </si>
  <si>
    <t xml:space="preserve">    </t>
  </si>
  <si>
    <t>Laag</t>
  </si>
  <si>
    <t>Hoog</t>
  </si>
  <si>
    <t>Algemene eisen infuustechnologie</t>
  </si>
  <si>
    <t>Eisen bij leverantie</t>
  </si>
  <si>
    <t>Eindtest</t>
  </si>
  <si>
    <t>+</t>
  </si>
  <si>
    <t>-</t>
  </si>
  <si>
    <t xml:space="preserve">De leverancier moet een Verklaring van Overeenstemming (Declaration of Conformity) overleggen, inclusief een document waaruit blijkt op welke normen het apparaat is goedgekeurd </t>
  </si>
  <si>
    <t>Gratis technische training voor 4 personen op 1e lijn onderhoud</t>
  </si>
  <si>
    <t xml:space="preserve"> </t>
  </si>
  <si>
    <t>Eisen vanuit de normen</t>
  </si>
  <si>
    <t>Eisen vanuit de IEC 60601-1</t>
  </si>
  <si>
    <t>Eisen vanuit de IEC 60601-1-2</t>
  </si>
  <si>
    <t>&lt;-- versie nummer uitsluitend wijzigen op het tabblad</t>
  </si>
  <si>
    <t>documentgegevens "Doc-geg"</t>
  </si>
  <si>
    <t>de eis zelf, de toepassing van de eis bij aanschaf, acceptatie of eindtest</t>
  </si>
  <si>
    <t>Zorg er voor dat de eis meetbaar is!!!</t>
  </si>
  <si>
    <t>Op het tabblad  "Eisen" leg je alle eisen vast: het nummer van de eis,</t>
  </si>
  <si>
    <t>Als de eisen de eerste keer zijn vastgesteld door de Toetsingscommissie</t>
  </si>
  <si>
    <t>Voeg de kolommen toe per in huis aanwezig merk en type</t>
  </si>
  <si>
    <t>Check (op specificatie) hoe bestaande apparatuur scoort tegen de eisen.</t>
  </si>
  <si>
    <t xml:space="preserve">Indien apparatuur niet aan een eis voldoet dient concessiebeleid te </t>
  </si>
  <si>
    <t>worden overwogen (zie tabblad Concessiebeleid)</t>
  </si>
  <si>
    <t>Zodra de PRE opnieuw door de Toetsingscommissie is vastgesteld</t>
  </si>
  <si>
    <t>Bekijk of er eisen te halen zijn uit literatuur</t>
  </si>
  <si>
    <t>De pompen zijn met een Nederlandstalige sjabloon uitgevoerd (Niet nodig voor huidige voedingspompen)</t>
  </si>
  <si>
    <t>Ansur protocollen</t>
  </si>
  <si>
    <t>Overeenkomstige</t>
  </si>
  <si>
    <t>Aanschaf (=PvE)</t>
  </si>
  <si>
    <t>Acceptatie-test</t>
  </si>
  <si>
    <t>Toets bestand aan PRE</t>
  </si>
  <si>
    <t>betekent dat er een opmerking is gemaakt in het consessiebeleid.</t>
  </si>
  <si>
    <t xml:space="preserve">Alle apparatuur dient te zijn voorzien van de CE markering (NZF Inkoopvoorwaarden) </t>
  </si>
  <si>
    <t xml:space="preserve">Service manuals zijn in dezelfde taal als het servicemenu van de apparatuur. </t>
  </si>
  <si>
    <t>Indien aanwezig: Taalinstelling Nederlands</t>
  </si>
  <si>
    <t>Opmerking:</t>
  </si>
  <si>
    <t>ECG bewaking, 12 gemeten afleidingen</t>
  </si>
  <si>
    <t>ST bewaking, in curve te brengen</t>
  </si>
  <si>
    <t>Aritmie bewaking</t>
  </si>
  <si>
    <t>Temperatuur meting, in curve te brengen</t>
  </si>
  <si>
    <t xml:space="preserve"> Eisen aan alle bewakingsmonitoren t.b.v IZ</t>
  </si>
  <si>
    <t xml:space="preserve"> Eisen aan alle centrale bewaking voor patiëntbewakingsmonitoring t.b.v. IZ</t>
  </si>
  <si>
    <t>Niet invasieve bloeddrukmeting</t>
  </si>
  <si>
    <t>Invasieve drukmeting, minimaal 3x in curves te brengen</t>
  </si>
  <si>
    <t>CO2 meting, in curve te brengen</t>
  </si>
  <si>
    <t>SPO2 meting in curve te brengen</t>
  </si>
  <si>
    <t>Respiratie, in curve te brengen</t>
  </si>
  <si>
    <t>Er dienen minimaal 8 curves simultaan zichtbaar te zijn</t>
  </si>
  <si>
    <t>Opstarten van de monitor mag naximaal 60 seconden duren</t>
  </si>
  <si>
    <t>Bij het opstarten is er de mogelijkheid om verschillende opstartschermenen te selecteren.</t>
  </si>
  <si>
    <t>De patientbewakingsmonitor blijft bij stroomuitval minimaal 1 uur functioneren (bij normaal gebruik en een NIBP meting om de 15 min)</t>
  </si>
  <si>
    <t>Data blijft bij stroomuitval in de monitor bewaard</t>
  </si>
  <si>
    <t>Het bewakingsmonitor beeld van andere bedden moeten in beeld worden gebracht</t>
  </si>
  <si>
    <t>Iedere fundamentele wijziging  van instellingen moet plaatsvinden middels een bewuste handeling</t>
  </si>
  <si>
    <t>De verschillende parameters dienen op het scherm vrij confirureerbaar te zijn, zonder de orginele lay-out te veranderen.</t>
  </si>
  <si>
    <t>Het contract, de lichtgevendheid en het kleurgebruik van het scherm dient zondanig te zijn dat de ingestelde en weergegeven waarden ten allen tijde afleesbaar zijn van een afstand van mazinaal 5 meter (numeriek) en 3 meter (grafisch)</t>
  </si>
  <si>
    <t>De lichtintensiteit van het scherm heeft een dag en een nachtstand</t>
  </si>
  <si>
    <t>Alarmgrenzen van de patiëntenbewakingsmonitor zijn vanaf de centrale post in te stellen</t>
  </si>
  <si>
    <t xml:space="preserve">Nauwkeurigheid van de verschillende parameters </t>
  </si>
  <si>
    <t>De monitor of de modules hebben de volgende maximale afwijking</t>
  </si>
  <si>
    <t>ECG</t>
  </si>
  <si>
    <t>± 2 rpm</t>
  </si>
  <si>
    <t>± 2 bpm</t>
  </si>
  <si>
    <t>Resp</t>
  </si>
  <si>
    <t>IBP</t>
  </si>
  <si>
    <t>± 5 mmHg</t>
  </si>
  <si>
    <t>bij 200 mmHg</t>
  </si>
  <si>
    <t>NIBP</t>
  </si>
  <si>
    <t>CO</t>
  </si>
  <si>
    <t>± 1 l/min</t>
  </si>
  <si>
    <t>bij 5 l/min</t>
  </si>
  <si>
    <t>T blood</t>
  </si>
  <si>
    <t>T inj</t>
  </si>
  <si>
    <r>
      <t xml:space="preserve">± 0,1 </t>
    </r>
    <r>
      <rPr>
        <sz val="10"/>
        <rFont val="Arial"/>
        <family val="2"/>
      </rPr>
      <t>°</t>
    </r>
    <r>
      <rPr>
        <sz val="10"/>
        <rFont val="Arial"/>
        <family val="2"/>
      </rPr>
      <t>C</t>
    </r>
  </si>
  <si>
    <r>
      <t xml:space="preserve">bij 37 </t>
    </r>
    <r>
      <rPr>
        <sz val="10"/>
        <rFont val="Arial"/>
        <family val="2"/>
      </rPr>
      <t>°</t>
    </r>
    <r>
      <rPr>
        <sz val="10"/>
        <rFont val="Arial"/>
        <family val="2"/>
      </rPr>
      <t>C</t>
    </r>
  </si>
  <si>
    <r>
      <t xml:space="preserve">bij 0,0 </t>
    </r>
    <r>
      <rPr>
        <sz val="10"/>
        <rFont val="Arial"/>
        <family val="2"/>
      </rPr>
      <t>°</t>
    </r>
    <r>
      <rPr>
        <sz val="10"/>
        <rFont val="Arial"/>
        <family val="2"/>
      </rPr>
      <t>C</t>
    </r>
  </si>
  <si>
    <t>Weging</t>
  </si>
  <si>
    <t>Midden laag</t>
  </si>
  <si>
    <t>Midden hoog</t>
  </si>
  <si>
    <t>27&lt;=  risico factor  &lt;=32</t>
  </si>
  <si>
    <t xml:space="preserve">21&lt;=  risico factor  &lt;=26 </t>
  </si>
  <si>
    <t xml:space="preserve">RISICO FACTOR totaal </t>
  </si>
  <si>
    <t>33&lt;=  risico factor  &lt;=44</t>
  </si>
  <si>
    <t xml:space="preserve">           risico factor &lt;= 20</t>
  </si>
  <si>
    <t>Waarde</t>
  </si>
  <si>
    <t>Therapeutische of fysiologische bewaking</t>
  </si>
  <si>
    <t>Zijn er bij defecten en oneigenlijk gebruik. kans op overlijden</t>
  </si>
  <si>
    <t xml:space="preserve">Zijn er bij defecten en oneigenlijk gebruik kans op letsel </t>
  </si>
  <si>
    <t>Zijn er bij defecten kans op verkeerde diagnose of therapie</t>
  </si>
  <si>
    <t>Zorgproces stopt, kan niet hervat worden (kans op schade)</t>
  </si>
  <si>
    <t xml:space="preserve">Zorgproces stagneert, tijdelijk stoppen, kan hervat worden </t>
  </si>
  <si>
    <t>Geen direct invloed op zorgproces</t>
  </si>
  <si>
    <t>Operatiekamer / Anesthesie</t>
  </si>
  <si>
    <t>Critical care (IC / CCU / SEH)</t>
  </si>
  <si>
    <t xml:space="preserve">Onderzoekruimtes / Laboratoria </t>
  </si>
  <si>
    <t>1x per half jaar</t>
  </si>
  <si>
    <t>24 uur/dag</t>
  </si>
  <si>
    <t>Medische Apparatuur</t>
  </si>
  <si>
    <t xml:space="preserve"> Voorlopige Risico Classificatie</t>
  </si>
  <si>
    <t>Apparaat:</t>
  </si>
  <si>
    <t>Niet nodig</t>
  </si>
  <si>
    <t>1x per kwartaal</t>
  </si>
  <si>
    <t>4x per jaar</t>
  </si>
  <si>
    <t>2x per jaar</t>
  </si>
  <si>
    <t>1x per jaar</t>
  </si>
  <si>
    <t>1x per 3 jaar</t>
  </si>
  <si>
    <t xml:space="preserve">1) Functie van het apparaat: </t>
  </si>
  <si>
    <t>2) Toepassings risico:</t>
  </si>
  <si>
    <t>3) Direct patiënt gerelateerd proces:</t>
  </si>
  <si>
    <t>4) Omgevingsconditie:</t>
  </si>
  <si>
    <t>5) Gebruiksfrequentie (intensiteit)</t>
  </si>
  <si>
    <t>6) Onderhoudsfrequentie van Leverancier (Medische Technologie)</t>
  </si>
  <si>
    <t>7) Gebruikersfouten: (Medische Technologie)</t>
  </si>
  <si>
    <t>8) Storingsfrequentie uit onderhoudsbeheer systeem: (Medische Technologie)</t>
  </si>
  <si>
    <t xml:space="preserve"> Risico Classificatie Medische Technologie</t>
  </si>
  <si>
    <t>Erg laag</t>
  </si>
  <si>
    <t>Gemiddeld</t>
  </si>
  <si>
    <t>Erg hoog</t>
  </si>
  <si>
    <t>Impact van falen of foutief gebruik in de zorg</t>
  </si>
  <si>
    <t>Risico (beoordeling medisch professional) of CE classificatie (4 classen)</t>
  </si>
  <si>
    <t>Voorbeeld kans x effect risico inschatting</t>
  </si>
  <si>
    <t>Maak een lijst van alle medische technologie in de kliniek.</t>
  </si>
  <si>
    <t>Laat deze beoordelen op kans op falen met apparaat/technologie (inschatting door medisch professional) of gebruik de CE classificatie (I, IIA, IIB, III)</t>
  </si>
  <si>
    <t>Schat de impact van falen of foutief gebruik in op de zorg (kies bv. 5 categoriën zoals hierboven)</t>
  </si>
  <si>
    <t>Deel de technologie in door 'kans' x 'impact' te nemen</t>
  </si>
  <si>
    <t>Totaal risico indeling is indicatief, situatie afhankelijk;</t>
  </si>
  <si>
    <t>Begin met Zeer hoog / hoog risico technologie.</t>
  </si>
  <si>
    <t>Beslis waar je de grens legt (bv uitsluiting laag/zeer laag risico, tenzij er incidenten mee zijn).</t>
  </si>
  <si>
    <t>Werkwijze risico classificatie (zie handreiking medische technologie):</t>
  </si>
  <si>
    <t>Toetsformulier: PRI bij aanschaf (medische) technologie</t>
  </si>
  <si>
    <t>maak keuze</t>
  </si>
  <si>
    <t>Steriel Medisch Hulpmiddel Disposable</t>
  </si>
  <si>
    <t>Radiologie</t>
  </si>
  <si>
    <t>Niet-steriel Medisch Hulpmiddel Disposable</t>
  </si>
  <si>
    <t>Kindercardiologie</t>
  </si>
  <si>
    <t>Steriel Medisch Hulpmiddel Reusable</t>
  </si>
  <si>
    <t>Endoscopie</t>
  </si>
  <si>
    <t>Betreft</t>
  </si>
  <si>
    <t>Type Medische Technologie</t>
  </si>
  <si>
    <t>Niet-steriel Medisch Hulpmiddel Reusable</t>
  </si>
  <si>
    <t>Laboratorium onderzoek</t>
  </si>
  <si>
    <t>Artikel omschrijving Medische Technologie</t>
  </si>
  <si>
    <t>vul in</t>
  </si>
  <si>
    <t>Pijnbestrijding</t>
  </si>
  <si>
    <t>Afdeling</t>
  </si>
  <si>
    <t>ICT</t>
  </si>
  <si>
    <t>Neurologie</t>
  </si>
  <si>
    <t>Medische Gassen</t>
  </si>
  <si>
    <t>Ortopedie</t>
  </si>
  <si>
    <t>1. Toepassing</t>
  </si>
  <si>
    <t>Technologie</t>
  </si>
  <si>
    <t>Nieuwe technologie in Nederland</t>
  </si>
  <si>
    <t>Reumatologie</t>
  </si>
  <si>
    <t>1. Algemeen</t>
  </si>
  <si>
    <t>Nieuwe technologie bij DC Klinieken</t>
  </si>
  <si>
    <t>Gynaecologie</t>
  </si>
  <si>
    <t xml:space="preserve">Functie </t>
  </si>
  <si>
    <t>Nieuw type/merk, bestaande technologie</t>
  </si>
  <si>
    <t>Kindergeneeskunde</t>
  </si>
  <si>
    <t>Applicatie</t>
  </si>
  <si>
    <t>Bestaand merk/type, bestaande technologie/nieuw op afdeling</t>
  </si>
  <si>
    <t>Dermatologie</t>
  </si>
  <si>
    <t>Meerdere afdelingen betrokken</t>
  </si>
  <si>
    <t>Bestaand merk/type, bestaande technologie/bekend op afdeling</t>
  </si>
  <si>
    <t>Flebologie</t>
  </si>
  <si>
    <t>Invloed zorgproces (bij uitval)</t>
  </si>
  <si>
    <t>Allergologie</t>
  </si>
  <si>
    <t xml:space="preserve">Huidtherapie </t>
  </si>
  <si>
    <t>2. Gebruik</t>
  </si>
  <si>
    <t>Frequentie</t>
  </si>
  <si>
    <t>HIV Focus zorg / Interne geneeskunde</t>
  </si>
  <si>
    <t>Gebruik</t>
  </si>
  <si>
    <t>Behandeling chirurgisch of ICU/CCU</t>
  </si>
  <si>
    <t>Cosmetiek</t>
  </si>
  <si>
    <t>Gebruikersfouten</t>
  </si>
  <si>
    <t>Veneuze Chirurgie</t>
  </si>
  <si>
    <t>Complexiteit 1</t>
  </si>
  <si>
    <t>Diagnostiek of fysiologische bewaking</t>
  </si>
  <si>
    <t>Complexiteit 2</t>
  </si>
  <si>
    <t>Therapeutisch of behandeling</t>
  </si>
  <si>
    <t>Complexiteit 3</t>
  </si>
  <si>
    <t>Hygiëne</t>
  </si>
  <si>
    <t>Patiënt gerelateerd</t>
  </si>
  <si>
    <t>Disposables/reusables/implantaten nodig bij Medische Apparatuur</t>
  </si>
  <si>
    <t>Bij defecten kans op overlijden</t>
  </si>
  <si>
    <t>3. Fysische agentia</t>
  </si>
  <si>
    <t>Ioniserende straling (Röntgen/nucleair)</t>
  </si>
  <si>
    <t xml:space="preserve">Bij defecten kans op blijvend letsel </t>
  </si>
  <si>
    <t>Laser licht</t>
  </si>
  <si>
    <t>Bij defecten kans op verkeerde diagnose of therapie zonder blijvend letsel</t>
  </si>
  <si>
    <t>UV/IR licht</t>
  </si>
  <si>
    <t>Magneetveld</t>
  </si>
  <si>
    <t>Ultrageluid</t>
  </si>
  <si>
    <t>Ja</t>
  </si>
  <si>
    <t>Elektriciteit (bijv elektrochirurgie)</t>
  </si>
  <si>
    <t>Nee</t>
  </si>
  <si>
    <t>Medische gassen</t>
  </si>
  <si>
    <t>Energievoorziening (bijv vaste wateraansluitingen)</t>
  </si>
  <si>
    <t>Invloed zorgproces</t>
  </si>
  <si>
    <t xml:space="preserve">Zorgproces stopt, kan niet hervat worden (kans op schade) </t>
  </si>
  <si>
    <t>bij uitval apparatuur</t>
  </si>
  <si>
    <t xml:space="preserve">Zorgproces stagneert, tijdelijk stoppen kan hervat worden </t>
  </si>
  <si>
    <t xml:space="preserve">4. Voorzieningen / </t>
  </si>
  <si>
    <t>TD, gebouwaanpassing nodig</t>
  </si>
  <si>
    <t xml:space="preserve">Geen directe invloed op zorgproces (wel indirect) </t>
  </si>
  <si>
    <t>Scholing en Training</t>
  </si>
  <si>
    <t>ICT koppelingen ed nodig</t>
  </si>
  <si>
    <t>Reiniging en desinfectie  of sterilisatie nodig</t>
  </si>
  <si>
    <t>Gevaarlijke stoffen betrokken</t>
  </si>
  <si>
    <t>Vervoer/logistiek tussen afdelingen</t>
  </si>
  <si>
    <t>24-uurs</t>
  </si>
  <si>
    <t>Medisch apparaat</t>
  </si>
  <si>
    <t>Scholing/training nodig voor gebruikers/technici</t>
  </si>
  <si>
    <t xml:space="preserve">Wekelijks </t>
  </si>
  <si>
    <t>Indicenteel</t>
  </si>
  <si>
    <t>Risicogetal:</t>
  </si>
  <si>
    <t>Aantal betrokken (3. Fysische agentia)</t>
  </si>
  <si>
    <t>Gebruikers onbekend met Medische Technologie</t>
  </si>
  <si>
    <t>Aantal betrokken (4. Voorzieningen/Scholing en Training)</t>
  </si>
  <si>
    <t>Gebruikers bekend met soort Medische Technologie, maar nieuw type/merk</t>
  </si>
  <si>
    <t>Gebruikers bevoegd en bekwaam met Medische Technologie</t>
  </si>
  <si>
    <t>Versie 1.0</t>
  </si>
  <si>
    <t>Bij onjuist gebruik kans op overlijden</t>
  </si>
  <si>
    <t>Bij onjuist gebruik kans op blijvend letsel</t>
  </si>
  <si>
    <t>Bij onjuist gebruik kans op verkeerde diagnose of therapie zonder blijvend letsel</t>
  </si>
  <si>
    <t>Bij onjuist gebruik kans op besmetting</t>
  </si>
  <si>
    <t>Samengesteld uit meerdere onderdelen/combinatie verschillende technologieen</t>
  </si>
  <si>
    <t>Enkelvoudig systeem</t>
  </si>
  <si>
    <t>Veel in te stellen parameters</t>
  </si>
  <si>
    <t>Weinig in te stellen parameters</t>
  </si>
  <si>
    <t>Geen parameters in te stellen</t>
  </si>
  <si>
    <t>Intuitief (logisch/gevoelsmatig)</t>
  </si>
  <si>
    <t>Niet-intuitief (onlogisch/niet-gevoelsmatig)</t>
  </si>
  <si>
    <t>Machinale reiniging/desinfectie/sterilisatie nodig</t>
  </si>
  <si>
    <t>Alleen handmatige reiniging en desinfectie nodig</t>
  </si>
  <si>
    <t>Geen reiniging of desinfectie nodig want disposable</t>
  </si>
  <si>
    <t>Disposables/reusables nodig</t>
  </si>
  <si>
    <t>Ja, nieuw bij DC Klinieken, nieuw toetsformulier invullen!</t>
  </si>
  <si>
    <t>Ja, bestaand bij DC Klinieken, graag overzicht reusables/disposables/implantaten bijvoegen</t>
  </si>
  <si>
    <t>ja/nee</t>
  </si>
  <si>
    <t>4.Voorzieningen /</t>
  </si>
  <si>
    <t>Gebouwbeheer, gebouwaanpassing nodig</t>
  </si>
  <si>
    <t>Reiniging en desinfectie of sterilisatie nodig</t>
  </si>
  <si>
    <t>Logistiek</t>
  </si>
  <si>
    <t xml:space="preserve">   Risicogetal &lt;</t>
  </si>
  <si>
    <t>Geen risicoanalyse nodig</t>
  </si>
  <si>
    <t>&lt; Risicogetal &lt;</t>
  </si>
  <si>
    <t>PRI uitvoeren!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</si>
</sst>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6" x14ac:knownFonts="1">
    <font>
      <sz val="10"/>
      <name val="Arial"/>
    </font>
    <font>
      <sz val="10"/>
      <name val="Arial"/>
      <family val="2"/>
    </font>
    <font>
      <b/>
      <sz val="10"/>
      <name val="Arial"/>
      <family val="2"/>
    </font>
    <font>
      <sz val="10"/>
      <color indexed="9"/>
      <name val="Arial"/>
      <family val="2"/>
    </font>
    <font>
      <sz val="10"/>
      <name val="Arial"/>
      <family val="2"/>
    </font>
    <font>
      <sz val="12"/>
      <name val="Times New Roman"/>
      <family val="1"/>
    </font>
    <font>
      <sz val="11"/>
      <name val="Times New Roman"/>
      <family val="1"/>
    </font>
    <font>
      <b/>
      <sz val="11"/>
      <name val="Times New Roman"/>
      <family val="1"/>
    </font>
    <font>
      <sz val="8"/>
      <name val="Arial"/>
      <family val="2"/>
    </font>
    <font>
      <sz val="9"/>
      <name val="Arial"/>
      <family val="2"/>
    </font>
    <font>
      <b/>
      <sz val="9"/>
      <name val="Arial"/>
      <family val="2"/>
    </font>
    <font>
      <u/>
      <sz val="9"/>
      <name val="Arial"/>
      <family val="2"/>
    </font>
    <font>
      <u/>
      <sz val="12"/>
      <name val="Times New Roman"/>
      <family val="1"/>
    </font>
    <font>
      <u/>
      <sz val="10"/>
      <name val="Arial"/>
      <family val="2"/>
    </font>
    <font>
      <sz val="12"/>
      <color indexed="8"/>
      <name val="Times New Roman"/>
      <family val="1"/>
    </font>
    <font>
      <b/>
      <sz val="12"/>
      <name val="Times New Roman"/>
      <family val="1"/>
    </font>
    <font>
      <sz val="10"/>
      <name val="Times New Roman"/>
      <family val="1"/>
    </font>
    <font>
      <sz val="8"/>
      <name val="Times New Roman"/>
      <family val="1"/>
    </font>
    <font>
      <sz val="12"/>
      <name val="Symbol"/>
      <family val="1"/>
      <charset val="2"/>
    </font>
    <font>
      <sz val="8"/>
      <name val="Arial"/>
      <family val="2"/>
    </font>
    <font>
      <sz val="10"/>
      <name val="Arial"/>
      <family val="2"/>
    </font>
    <font>
      <b/>
      <sz val="14"/>
      <color indexed="9"/>
      <name val="Times New Roman"/>
      <family val="1"/>
    </font>
    <font>
      <sz val="7"/>
      <name val="Arial"/>
      <family val="2"/>
    </font>
    <font>
      <sz val="12"/>
      <name val="Arial"/>
      <family val="2"/>
    </font>
    <font>
      <b/>
      <sz val="7"/>
      <color indexed="10"/>
      <name val="Arial"/>
      <family val="2"/>
    </font>
    <font>
      <b/>
      <sz val="14"/>
      <color indexed="9"/>
      <name val="Arial"/>
      <family val="2"/>
    </font>
    <font>
      <sz val="10"/>
      <color indexed="9"/>
      <name val="Arial"/>
      <family val="2"/>
    </font>
    <font>
      <b/>
      <sz val="10"/>
      <color indexed="9"/>
      <name val="Arial"/>
      <family val="2"/>
    </font>
    <font>
      <i/>
      <sz val="8"/>
      <name val="Arial"/>
      <family val="2"/>
    </font>
    <font>
      <sz val="8"/>
      <color indexed="9"/>
      <name val="Arial"/>
      <family val="2"/>
    </font>
    <font>
      <sz val="12"/>
      <color indexed="9"/>
      <name val="Arial"/>
      <family val="2"/>
    </font>
    <font>
      <sz val="8"/>
      <color theme="0"/>
      <name val="Arial"/>
      <family val="2"/>
    </font>
    <font>
      <b/>
      <sz val="9"/>
      <color rgb="FFFF0000"/>
      <name val="Arial"/>
      <family val="2"/>
    </font>
    <font>
      <b/>
      <sz val="14"/>
      <color rgb="FFFFFF00"/>
      <name val="Arial"/>
      <family val="2"/>
    </font>
    <font>
      <sz val="12"/>
      <color rgb="FFFF0000"/>
      <name val="Arial"/>
      <family val="2"/>
    </font>
    <font>
      <b/>
      <sz val="9"/>
      <color rgb="FF0070C0"/>
      <name val="Arial"/>
      <family val="2"/>
    </font>
    <font>
      <sz val="9"/>
      <color rgb="FF0070C0"/>
      <name val="Arial"/>
      <family val="2"/>
    </font>
    <font>
      <sz val="12"/>
      <color theme="0"/>
      <name val="Arial"/>
      <family val="2"/>
    </font>
    <font>
      <sz val="8"/>
      <color rgb="FFFF0000"/>
      <name val="Arial"/>
      <family val="2"/>
    </font>
    <font>
      <b/>
      <sz val="11"/>
      <color rgb="FF3F3F3F"/>
      <name val="Calibri"/>
      <family val="2"/>
      <scheme val="minor"/>
    </font>
    <font>
      <b/>
      <sz val="14"/>
      <name val="ARIAL"/>
      <family val="2"/>
    </font>
    <font>
      <sz val="10"/>
      <color indexed="8"/>
      <name val="Arial"/>
      <family val="2"/>
    </font>
    <font>
      <sz val="10"/>
      <color indexed="55"/>
      <name val="Arial"/>
      <family val="2"/>
    </font>
    <font>
      <b/>
      <sz val="16"/>
      <name val="Arial"/>
      <family val="2"/>
    </font>
    <font>
      <b/>
      <sz val="10"/>
      <color indexed="60"/>
      <name val="Arial"/>
      <family val="2"/>
    </font>
    <font>
      <i/>
      <sz val="10"/>
      <color indexed="23"/>
      <name val="Arial"/>
      <family val="2"/>
    </font>
  </fonts>
  <fills count="30">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22"/>
        <bgColor indexed="64"/>
      </patternFill>
    </fill>
    <fill>
      <patternFill patternType="solid">
        <fgColor indexed="18"/>
        <bgColor indexed="64"/>
      </patternFill>
    </fill>
    <fill>
      <patternFill patternType="solid">
        <fgColor indexed="46"/>
        <bgColor indexed="64"/>
      </patternFill>
    </fill>
    <fill>
      <patternFill patternType="solid">
        <fgColor indexed="42"/>
        <bgColor indexed="64"/>
      </patternFill>
    </fill>
    <fill>
      <patternFill patternType="solid">
        <fgColor indexed="47"/>
        <bgColor indexed="64"/>
      </patternFill>
    </fill>
    <fill>
      <patternFill patternType="solid">
        <fgColor indexed="44"/>
        <bgColor indexed="64"/>
      </patternFill>
    </fill>
    <fill>
      <patternFill patternType="solid">
        <fgColor indexed="43"/>
        <bgColor indexed="64"/>
      </patternFill>
    </fill>
    <fill>
      <patternFill patternType="solid">
        <fgColor indexed="45"/>
        <bgColor indexed="64"/>
      </patternFill>
    </fill>
    <fill>
      <patternFill patternType="solid">
        <fgColor indexed="23"/>
        <bgColor indexed="64"/>
      </patternFill>
    </fill>
    <fill>
      <patternFill patternType="solid">
        <fgColor indexed="13"/>
        <bgColor indexed="64"/>
      </patternFill>
    </fill>
    <fill>
      <patternFill patternType="solid">
        <fgColor indexed="10"/>
        <bgColor indexed="64"/>
      </patternFill>
    </fill>
    <fill>
      <patternFill patternType="solid">
        <fgColor indexed="51"/>
        <bgColor indexed="64"/>
      </patternFill>
    </fill>
    <fill>
      <patternFill patternType="solid">
        <fgColor indexed="61"/>
        <bgColor indexed="64"/>
      </patternFill>
    </fill>
    <fill>
      <patternFill patternType="solid">
        <fgColor theme="0"/>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4" tint="0.79998168889431442"/>
        <bgColor indexed="64"/>
      </patternFill>
    </fill>
    <fill>
      <patternFill patternType="solid">
        <fgColor rgb="FF92D050"/>
        <bgColor indexed="64"/>
      </patternFill>
    </fill>
    <fill>
      <patternFill patternType="solid">
        <fgColor rgb="FFFFFF00"/>
        <bgColor indexed="64"/>
      </patternFill>
    </fill>
    <fill>
      <patternFill patternType="solid">
        <fgColor rgb="FFF2F2F2"/>
      </patternFill>
    </fill>
    <fill>
      <patternFill patternType="solid">
        <fgColor theme="0" tint="-0.249977111117893"/>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4" tint="-0.249977111117893"/>
        <bgColor indexed="64"/>
      </patternFill>
    </fill>
  </fills>
  <borders count="3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rgb="FF3F3F3F"/>
      </left>
      <right style="thin">
        <color rgb="FF3F3F3F"/>
      </right>
      <top style="thin">
        <color rgb="FF3F3F3F"/>
      </top>
      <bottom style="thin">
        <color rgb="FF3F3F3F"/>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39" fillId="24" borderId="27" applyNumberFormat="0" applyAlignment="0" applyProtection="0"/>
  </cellStyleXfs>
  <cellXfs count="273">
    <xf numFmtId="0" fontId="0" fillId="0" borderId="0" xfId="0"/>
    <xf numFmtId="0" fontId="5" fillId="2" borderId="0" xfId="0" applyFont="1" applyFill="1"/>
    <xf numFmtId="0" fontId="5" fillId="2" borderId="0" xfId="0" applyFont="1" applyFill="1" applyAlignment="1">
      <alignment wrapText="1"/>
    </xf>
    <xf numFmtId="0" fontId="4" fillId="0" borderId="0" xfId="0" applyFont="1"/>
    <xf numFmtId="0" fontId="9" fillId="0" borderId="0" xfId="0" applyFont="1"/>
    <xf numFmtId="0" fontId="9" fillId="3" borderId="0" xfId="0" applyFont="1" applyFill="1"/>
    <xf numFmtId="0" fontId="9" fillId="0" borderId="1" xfId="0" applyFont="1" applyBorder="1"/>
    <xf numFmtId="0" fontId="9" fillId="3" borderId="1" xfId="0" applyFont="1" applyFill="1" applyBorder="1"/>
    <xf numFmtId="0" fontId="11" fillId="0" borderId="0" xfId="0" applyFont="1"/>
    <xf numFmtId="0" fontId="12" fillId="0" borderId="0" xfId="0" applyFont="1"/>
    <xf numFmtId="0" fontId="10" fillId="0" borderId="0" xfId="0" applyFont="1"/>
    <xf numFmtId="0" fontId="11" fillId="0" borderId="0" xfId="0" applyFont="1" applyAlignment="1">
      <alignment horizontal="justify"/>
    </xf>
    <xf numFmtId="0" fontId="12" fillId="0" borderId="0" xfId="0" applyFont="1" applyAlignment="1">
      <alignment horizontal="justify"/>
    </xf>
    <xf numFmtId="0" fontId="9" fillId="0" borderId="0" xfId="0" applyFont="1" applyAlignment="1">
      <alignment horizontal="justify"/>
    </xf>
    <xf numFmtId="0" fontId="4" fillId="0" borderId="0" xfId="0" applyFont="1" applyAlignment="1">
      <alignment horizontal="justify"/>
    </xf>
    <xf numFmtId="0" fontId="5" fillId="0" borderId="0" xfId="0" applyFont="1" applyAlignment="1">
      <alignment horizontal="justify"/>
    </xf>
    <xf numFmtId="0" fontId="13" fillId="0" borderId="0" xfId="0" applyFont="1" applyAlignment="1">
      <alignment horizontal="justify"/>
    </xf>
    <xf numFmtId="0" fontId="9" fillId="0" borderId="0" xfId="0" applyFont="1" applyAlignment="1">
      <alignment horizontal="left" indent="15"/>
    </xf>
    <xf numFmtId="0" fontId="0" fillId="2" borderId="0" xfId="0" applyFill="1"/>
    <xf numFmtId="0" fontId="5" fillId="2" borderId="2" xfId="0" applyFont="1" applyFill="1" applyBorder="1" applyAlignment="1">
      <alignment vertical="top"/>
    </xf>
    <xf numFmtId="0" fontId="5" fillId="2" borderId="3" xfId="0" applyFont="1" applyFill="1" applyBorder="1" applyAlignment="1">
      <alignment vertical="top"/>
    </xf>
    <xf numFmtId="0" fontId="0" fillId="4" borderId="3" xfId="0" applyFill="1" applyBorder="1"/>
    <xf numFmtId="0" fontId="0" fillId="4" borderId="4" xfId="0" applyFill="1" applyBorder="1"/>
    <xf numFmtId="0" fontId="14" fillId="2" borderId="0" xfId="0" applyFont="1" applyFill="1"/>
    <xf numFmtId="0" fontId="15" fillId="2" borderId="0" xfId="0" applyFont="1" applyFill="1"/>
    <xf numFmtId="0" fontId="6" fillId="0" borderId="2" xfId="0" applyFont="1" applyBorder="1" applyAlignment="1">
      <alignment horizontal="center" vertical="top" wrapText="1"/>
    </xf>
    <xf numFmtId="0" fontId="15" fillId="4" borderId="5" xfId="0" applyFont="1" applyFill="1" applyBorder="1" applyAlignment="1">
      <alignment vertical="top"/>
    </xf>
    <xf numFmtId="0" fontId="15" fillId="4" borderId="3" xfId="0" applyFont="1" applyFill="1" applyBorder="1" applyAlignment="1">
      <alignment vertical="top" wrapText="1"/>
    </xf>
    <xf numFmtId="0" fontId="17" fillId="4" borderId="2" xfId="0" applyFont="1" applyFill="1" applyBorder="1" applyAlignment="1">
      <alignment horizontal="center" vertical="top" wrapText="1"/>
    </xf>
    <xf numFmtId="0" fontId="6" fillId="0" borderId="2" xfId="0" applyFont="1" applyBorder="1" applyAlignment="1">
      <alignment horizontal="center" vertical="top"/>
    </xf>
    <xf numFmtId="0" fontId="6" fillId="0" borderId="4" xfId="0" applyFont="1" applyBorder="1" applyAlignment="1">
      <alignment horizontal="center" vertical="top"/>
    </xf>
    <xf numFmtId="0" fontId="6" fillId="0" borderId="5" xfId="0" applyFont="1" applyBorder="1" applyAlignment="1">
      <alignment vertical="top"/>
    </xf>
    <xf numFmtId="0" fontId="6" fillId="0" borderId="3" xfId="0" applyFont="1" applyBorder="1" applyAlignment="1">
      <alignment vertical="top"/>
    </xf>
    <xf numFmtId="0" fontId="6" fillId="0" borderId="3" xfId="0" applyFont="1" applyBorder="1" applyAlignment="1">
      <alignment horizontal="justify" vertical="top"/>
    </xf>
    <xf numFmtId="0" fontId="15" fillId="4" borderId="3" xfId="0" applyFont="1" applyFill="1" applyBorder="1" applyAlignment="1">
      <alignment vertical="top"/>
    </xf>
    <xf numFmtId="0" fontId="5" fillId="0" borderId="6" xfId="0" applyFont="1" applyBorder="1" applyAlignment="1">
      <alignment vertical="top"/>
    </xf>
    <xf numFmtId="0" fontId="5" fillId="2" borderId="6" xfId="0" applyFont="1" applyFill="1" applyBorder="1" applyAlignment="1">
      <alignment vertical="top"/>
    </xf>
    <xf numFmtId="0" fontId="6" fillId="2" borderId="7" xfId="0" applyFont="1" applyFill="1" applyBorder="1" applyAlignment="1">
      <alignment horizontal="center" vertical="top"/>
    </xf>
    <xf numFmtId="0" fontId="6" fillId="2" borderId="6" xfId="0" applyFont="1" applyFill="1" applyBorder="1" applyAlignment="1">
      <alignment horizontal="center" vertical="top"/>
    </xf>
    <xf numFmtId="0" fontId="20" fillId="0" borderId="3" xfId="0" applyFont="1" applyBorder="1"/>
    <xf numFmtId="0" fontId="20" fillId="0" borderId="4" xfId="0" applyFont="1" applyBorder="1"/>
    <xf numFmtId="0" fontId="20" fillId="0" borderId="0" xfId="0" applyFont="1"/>
    <xf numFmtId="0" fontId="20" fillId="2" borderId="0" xfId="0" applyFont="1" applyFill="1"/>
    <xf numFmtId="0" fontId="6" fillId="2" borderId="1" xfId="0" applyFont="1" applyFill="1" applyBorder="1" applyAlignment="1">
      <alignment horizontal="left" vertical="top"/>
    </xf>
    <xf numFmtId="0" fontId="20" fillId="2" borderId="4" xfId="0" applyFont="1" applyFill="1" applyBorder="1"/>
    <xf numFmtId="0" fontId="20" fillId="2" borderId="3" xfId="0" applyFont="1" applyFill="1" applyBorder="1"/>
    <xf numFmtId="0" fontId="3" fillId="5" borderId="0" xfId="0" applyFont="1" applyFill="1"/>
    <xf numFmtId="0" fontId="5" fillId="0" borderId="2" xfId="0" applyFont="1" applyBorder="1" applyAlignment="1">
      <alignment vertical="top"/>
    </xf>
    <xf numFmtId="0" fontId="20" fillId="2" borderId="1" xfId="0" applyFont="1" applyFill="1" applyBorder="1"/>
    <xf numFmtId="0" fontId="20" fillId="2" borderId="7" xfId="0" applyFont="1" applyFill="1" applyBorder="1"/>
    <xf numFmtId="0" fontId="6" fillId="2" borderId="8" xfId="0" applyFont="1" applyFill="1" applyBorder="1" applyAlignment="1">
      <alignment horizontal="center" vertical="top" wrapText="1"/>
    </xf>
    <xf numFmtId="0" fontId="6" fillId="2" borderId="9" xfId="0" applyFont="1" applyFill="1" applyBorder="1" applyAlignment="1">
      <alignment horizontal="center" vertical="top" wrapText="1"/>
    </xf>
    <xf numFmtId="0" fontId="6" fillId="0" borderId="8" xfId="0" applyFont="1" applyBorder="1" applyAlignment="1">
      <alignment horizontal="center" vertical="top" wrapText="1"/>
    </xf>
    <xf numFmtId="0" fontId="16" fillId="2" borderId="0" xfId="0" applyFont="1" applyFill="1" applyAlignment="1">
      <alignment wrapText="1"/>
    </xf>
    <xf numFmtId="0" fontId="7" fillId="2" borderId="0" xfId="0" applyFont="1" applyFill="1"/>
    <xf numFmtId="0" fontId="21" fillId="5" borderId="0" xfId="0" applyFont="1" applyFill="1"/>
    <xf numFmtId="0" fontId="6" fillId="0" borderId="10" xfId="0" applyFont="1" applyBorder="1" applyAlignment="1">
      <alignment horizontal="center" vertical="top"/>
    </xf>
    <xf numFmtId="0" fontId="6" fillId="0" borderId="8" xfId="0" applyFont="1" applyBorder="1" applyAlignment="1">
      <alignment horizontal="center" vertical="top"/>
    </xf>
    <xf numFmtId="0" fontId="6" fillId="0" borderId="7" xfId="0" applyFont="1" applyBorder="1" applyAlignment="1">
      <alignment horizontal="center" vertical="top"/>
    </xf>
    <xf numFmtId="0" fontId="6" fillId="0" borderId="6" xfId="0" applyFont="1" applyBorder="1" applyAlignment="1">
      <alignment horizontal="center" vertical="top"/>
    </xf>
    <xf numFmtId="0" fontId="23" fillId="6" borderId="2" xfId="0" applyFont="1" applyFill="1" applyBorder="1" applyAlignment="1">
      <alignment vertical="top" wrapText="1"/>
    </xf>
    <xf numFmtId="0" fontId="23" fillId="7" borderId="2" xfId="0" quotePrefix="1" applyFont="1" applyFill="1" applyBorder="1" applyAlignment="1">
      <alignment vertical="top" wrapText="1"/>
    </xf>
    <xf numFmtId="0" fontId="23" fillId="8" borderId="2" xfId="0" quotePrefix="1" applyFont="1" applyFill="1" applyBorder="1" applyAlignment="1">
      <alignment vertical="top" wrapText="1"/>
    </xf>
    <xf numFmtId="0" fontId="23" fillId="9" borderId="2" xfId="0" quotePrefix="1" applyFont="1" applyFill="1" applyBorder="1" applyAlignment="1">
      <alignment vertical="top" wrapText="1"/>
    </xf>
    <xf numFmtId="0" fontId="23" fillId="6" borderId="2" xfId="0" quotePrefix="1" applyFont="1" applyFill="1" applyBorder="1" applyAlignment="1">
      <alignment vertical="top" wrapText="1"/>
    </xf>
    <xf numFmtId="0" fontId="23" fillId="10" borderId="2" xfId="0" quotePrefix="1" applyFont="1" applyFill="1" applyBorder="1" applyAlignment="1">
      <alignment vertical="top" wrapText="1"/>
    </xf>
    <xf numFmtId="0" fontId="23" fillId="7" borderId="2" xfId="0" applyFont="1" applyFill="1" applyBorder="1" applyAlignment="1">
      <alignment vertical="top" wrapText="1"/>
    </xf>
    <xf numFmtId="0" fontId="23" fillId="8" borderId="2" xfId="0" applyFont="1" applyFill="1" applyBorder="1" applyAlignment="1">
      <alignment vertical="top" wrapText="1"/>
    </xf>
    <xf numFmtId="0" fontId="23" fillId="9" borderId="2" xfId="0" applyFont="1" applyFill="1" applyBorder="1" applyAlignment="1">
      <alignment vertical="top" wrapText="1"/>
    </xf>
    <xf numFmtId="0" fontId="23" fillId="10" borderId="2" xfId="0" applyFont="1" applyFill="1" applyBorder="1" applyAlignment="1">
      <alignment vertical="top" wrapText="1"/>
    </xf>
    <xf numFmtId="0" fontId="1" fillId="8" borderId="2" xfId="0" applyFont="1" applyFill="1" applyBorder="1" applyAlignment="1">
      <alignment vertical="top" wrapText="1"/>
    </xf>
    <xf numFmtId="0" fontId="23" fillId="7" borderId="4" xfId="0" applyFont="1" applyFill="1" applyBorder="1" applyAlignment="1">
      <alignment vertical="top" wrapText="1"/>
    </xf>
    <xf numFmtId="0" fontId="23" fillId="7" borderId="4" xfId="0" quotePrefix="1" applyFont="1" applyFill="1" applyBorder="1" applyAlignment="1">
      <alignment vertical="top" wrapText="1"/>
    </xf>
    <xf numFmtId="0" fontId="1" fillId="0" borderId="2" xfId="0" applyFont="1" applyBorder="1" applyAlignment="1">
      <alignment vertical="top" wrapText="1"/>
    </xf>
    <xf numFmtId="0" fontId="22" fillId="0" borderId="2" xfId="0" applyFont="1" applyBorder="1" applyAlignment="1">
      <alignment vertical="top" wrapText="1"/>
    </xf>
    <xf numFmtId="0" fontId="22" fillId="0" borderId="2" xfId="0" quotePrefix="1" applyFont="1" applyBorder="1" applyAlignment="1">
      <alignment vertical="top" wrapText="1"/>
    </xf>
    <xf numFmtId="0" fontId="24" fillId="0" borderId="2" xfId="0" applyFont="1" applyBorder="1" applyAlignment="1">
      <alignment vertical="top" wrapText="1"/>
    </xf>
    <xf numFmtId="0" fontId="19" fillId="7" borderId="2" xfId="0" applyFont="1" applyFill="1" applyBorder="1" applyAlignment="1">
      <alignment vertical="top" wrapText="1"/>
    </xf>
    <xf numFmtId="0" fontId="19" fillId="8" borderId="2" xfId="0" applyFont="1" applyFill="1" applyBorder="1" applyAlignment="1">
      <alignment vertical="top" wrapText="1"/>
    </xf>
    <xf numFmtId="0" fontId="19" fillId="9" borderId="2" xfId="0" applyFont="1" applyFill="1" applyBorder="1" applyAlignment="1">
      <alignment vertical="top" wrapText="1"/>
    </xf>
    <xf numFmtId="0" fontId="19" fillId="6" borderId="2" xfId="0" applyFont="1" applyFill="1" applyBorder="1" applyAlignment="1">
      <alignment vertical="top" wrapText="1"/>
    </xf>
    <xf numFmtId="0" fontId="19" fillId="10" borderId="2" xfId="0" applyFont="1" applyFill="1" applyBorder="1" applyAlignment="1">
      <alignment vertical="top" wrapText="1"/>
    </xf>
    <xf numFmtId="0" fontId="17" fillId="4" borderId="4" xfId="0" applyFont="1" applyFill="1" applyBorder="1" applyAlignment="1">
      <alignment horizontal="center" vertical="top" wrapText="1"/>
    </xf>
    <xf numFmtId="0" fontId="6" fillId="0" borderId="11" xfId="0" applyFont="1" applyBorder="1" applyAlignment="1">
      <alignment horizontal="justify" vertical="top"/>
    </xf>
    <xf numFmtId="0" fontId="5" fillId="11" borderId="0" xfId="0" applyFont="1" applyFill="1"/>
    <xf numFmtId="0" fontId="12" fillId="2" borderId="0" xfId="0" applyFont="1" applyFill="1"/>
    <xf numFmtId="0" fontId="5" fillId="0" borderId="2" xfId="0" applyFont="1" applyBorder="1" applyAlignment="1">
      <alignment vertical="top" wrapText="1"/>
    </xf>
    <xf numFmtId="0" fontId="6" fillId="0" borderId="2" xfId="0" applyFont="1" applyBorder="1" applyAlignment="1">
      <alignment horizontal="justify" vertical="top" wrapText="1"/>
    </xf>
    <xf numFmtId="0" fontId="27" fillId="12" borderId="14" xfId="0" applyFont="1" applyFill="1" applyBorder="1"/>
    <xf numFmtId="0" fontId="26" fillId="12" borderId="15" xfId="0" applyFont="1" applyFill="1" applyBorder="1"/>
    <xf numFmtId="0" fontId="19" fillId="7" borderId="16" xfId="0" applyFont="1" applyFill="1" applyBorder="1" applyAlignment="1">
      <alignment vertical="top" wrapText="1"/>
    </xf>
    <xf numFmtId="0" fontId="19" fillId="8" borderId="16" xfId="0" applyFont="1" applyFill="1" applyBorder="1" applyAlignment="1">
      <alignment vertical="top" wrapText="1"/>
    </xf>
    <xf numFmtId="0" fontId="19" fillId="9" borderId="16" xfId="0" applyFont="1" applyFill="1" applyBorder="1" applyAlignment="1">
      <alignment vertical="top" wrapText="1"/>
    </xf>
    <xf numFmtId="0" fontId="19" fillId="6" borderId="16" xfId="0" applyFont="1" applyFill="1" applyBorder="1" applyAlignment="1">
      <alignment vertical="top" wrapText="1"/>
    </xf>
    <xf numFmtId="0" fontId="19" fillId="10" borderId="17" xfId="0" applyFont="1" applyFill="1" applyBorder="1" applyAlignment="1">
      <alignment vertical="top" wrapText="1"/>
    </xf>
    <xf numFmtId="0" fontId="27" fillId="12" borderId="18" xfId="0" applyFont="1" applyFill="1" applyBorder="1"/>
    <xf numFmtId="0" fontId="26" fillId="12" borderId="19" xfId="0" applyFont="1" applyFill="1" applyBorder="1"/>
    <xf numFmtId="0" fontId="2" fillId="7" borderId="20" xfId="0" applyFont="1" applyFill="1" applyBorder="1"/>
    <xf numFmtId="0" fontId="2" fillId="8" borderId="20" xfId="0" applyFont="1" applyFill="1" applyBorder="1"/>
    <xf numFmtId="0" fontId="2" fillId="9" borderId="20" xfId="0" applyFont="1" applyFill="1" applyBorder="1"/>
    <xf numFmtId="0" fontId="2" fillId="6" borderId="20" xfId="0" applyFont="1" applyFill="1" applyBorder="1"/>
    <xf numFmtId="0" fontId="2" fillId="10" borderId="21" xfId="0" applyFont="1" applyFill="1" applyBorder="1"/>
    <xf numFmtId="0" fontId="19" fillId="0" borderId="0" xfId="0" applyFont="1"/>
    <xf numFmtId="0" fontId="19" fillId="0" borderId="0" xfId="0" applyFont="1" applyAlignment="1">
      <alignment horizontal="right"/>
    </xf>
    <xf numFmtId="164" fontId="19" fillId="0" borderId="0" xfId="0" applyNumberFormat="1" applyFont="1"/>
    <xf numFmtId="0" fontId="28" fillId="0" borderId="0" xfId="0" applyFont="1"/>
    <xf numFmtId="0" fontId="0" fillId="5" borderId="0" xfId="0" applyFill="1"/>
    <xf numFmtId="0" fontId="29" fillId="5" borderId="0" xfId="0" applyFont="1" applyFill="1"/>
    <xf numFmtId="0" fontId="0" fillId="13" borderId="22" xfId="0" applyFill="1" applyBorder="1" applyAlignment="1">
      <alignment wrapText="1"/>
    </xf>
    <xf numFmtId="0" fontId="0" fillId="13" borderId="0" xfId="0" applyFill="1" applyAlignment="1">
      <alignment wrapText="1"/>
    </xf>
    <xf numFmtId="0" fontId="0" fillId="13" borderId="23" xfId="0" applyFill="1" applyBorder="1" applyAlignment="1">
      <alignment wrapText="1"/>
    </xf>
    <xf numFmtId="0" fontId="20" fillId="0" borderId="3" xfId="0" applyFont="1" applyBorder="1" applyAlignment="1">
      <alignment wrapText="1"/>
    </xf>
    <xf numFmtId="0" fontId="20" fillId="0" borderId="4" xfId="0" applyFont="1" applyBorder="1" applyAlignment="1">
      <alignment wrapText="1"/>
    </xf>
    <xf numFmtId="0" fontId="20" fillId="2" borderId="0" xfId="0" applyFont="1" applyFill="1" applyAlignment="1">
      <alignment wrapText="1"/>
    </xf>
    <xf numFmtId="0" fontId="5" fillId="0" borderId="6" xfId="0" applyFont="1" applyBorder="1" applyAlignment="1">
      <alignment vertical="top" wrapText="1"/>
    </xf>
    <xf numFmtId="0" fontId="5" fillId="0" borderId="8" xfId="0" applyFont="1" applyBorder="1" applyAlignment="1">
      <alignment vertical="top" wrapText="1"/>
    </xf>
    <xf numFmtId="0" fontId="5" fillId="0" borderId="22" xfId="0" applyFont="1" applyBorder="1" applyAlignment="1">
      <alignment vertical="top" wrapText="1"/>
    </xf>
    <xf numFmtId="0" fontId="0" fillId="0" borderId="3" xfId="0" applyBorder="1"/>
    <xf numFmtId="0" fontId="0" fillId="0" borderId="4" xfId="0" applyBorder="1"/>
    <xf numFmtId="0" fontId="5" fillId="2" borderId="3" xfId="0" applyFont="1" applyFill="1" applyBorder="1" applyAlignment="1">
      <alignment vertical="top" wrapText="1"/>
    </xf>
    <xf numFmtId="0" fontId="18" fillId="2" borderId="3" xfId="0" applyFont="1" applyFill="1" applyBorder="1" applyAlignment="1">
      <alignment horizontal="justify" vertical="top" wrapText="1"/>
    </xf>
    <xf numFmtId="0" fontId="18" fillId="2" borderId="4" xfId="0" applyFont="1" applyFill="1" applyBorder="1" applyAlignment="1">
      <alignment horizontal="justify" vertical="top" wrapText="1"/>
    </xf>
    <xf numFmtId="0" fontId="6" fillId="0" borderId="2" xfId="0" applyFont="1" applyBorder="1" applyAlignment="1">
      <alignment horizontal="justify" vertical="top"/>
    </xf>
    <xf numFmtId="0" fontId="6" fillId="0" borderId="8" xfId="0" applyFont="1" applyBorder="1" applyAlignment="1">
      <alignment horizontal="justify" vertical="top"/>
    </xf>
    <xf numFmtId="0" fontId="6" fillId="0" borderId="6" xfId="0" applyFont="1" applyBorder="1" applyAlignment="1">
      <alignment horizontal="justify" vertical="top"/>
    </xf>
    <xf numFmtId="0" fontId="6" fillId="0" borderId="5" xfId="0" applyFont="1" applyBorder="1" applyAlignment="1">
      <alignment horizontal="justify" vertical="top"/>
    </xf>
    <xf numFmtId="0" fontId="6" fillId="2" borderId="5" xfId="0" applyFont="1" applyFill="1" applyBorder="1" applyAlignment="1">
      <alignment vertical="top" wrapText="1"/>
    </xf>
    <xf numFmtId="0" fontId="0" fillId="0" borderId="12" xfId="0" applyBorder="1"/>
    <xf numFmtId="0" fontId="0" fillId="0" borderId="10" xfId="0" applyBorder="1"/>
    <xf numFmtId="0" fontId="20" fillId="0" borderId="5" xfId="0" applyFont="1" applyBorder="1"/>
    <xf numFmtId="0" fontId="6" fillId="2" borderId="3" xfId="0" applyFont="1" applyFill="1" applyBorder="1" applyAlignment="1">
      <alignment vertical="top" wrapText="1"/>
    </xf>
    <xf numFmtId="0" fontId="5" fillId="0" borderId="8" xfId="0" applyFont="1" applyBorder="1" applyAlignment="1">
      <alignment vertical="top"/>
    </xf>
    <xf numFmtId="0" fontId="22" fillId="0" borderId="4" xfId="0" applyFont="1" applyBorder="1" applyAlignment="1">
      <alignment vertical="top" wrapText="1"/>
    </xf>
    <xf numFmtId="0" fontId="20" fillId="2" borderId="5" xfId="0" applyFont="1" applyFill="1" applyBorder="1"/>
    <xf numFmtId="0" fontId="5" fillId="2" borderId="3" xfId="0" applyFont="1" applyFill="1" applyBorder="1" applyAlignment="1">
      <alignment horizontal="left"/>
    </xf>
    <xf numFmtId="0" fontId="31" fillId="17" borderId="26" xfId="0" applyFont="1" applyFill="1" applyBorder="1"/>
    <xf numFmtId="0" fontId="32" fillId="0" borderId="0" xfId="0" applyFont="1" applyAlignment="1">
      <alignment horizontal="left" indent="15"/>
    </xf>
    <xf numFmtId="0" fontId="8" fillId="0" borderId="0" xfId="0" applyFont="1"/>
    <xf numFmtId="0" fontId="9" fillId="18" borderId="2" xfId="0" applyFont="1" applyFill="1" applyBorder="1"/>
    <xf numFmtId="0" fontId="33" fillId="5" borderId="0" xfId="0" applyFont="1" applyFill="1"/>
    <xf numFmtId="0" fontId="34" fillId="0" borderId="0" xfId="0" applyFont="1"/>
    <xf numFmtId="0" fontId="35" fillId="0" borderId="0" xfId="0" applyFont="1"/>
    <xf numFmtId="0" fontId="36" fillId="0" borderId="0" xfId="0" applyFont="1"/>
    <xf numFmtId="0" fontId="36" fillId="0" borderId="1" xfId="0" applyFont="1" applyBorder="1"/>
    <xf numFmtId="0" fontId="36" fillId="3" borderId="0" xfId="0" applyFont="1" applyFill="1"/>
    <xf numFmtId="0" fontId="36" fillId="3" borderId="1" xfId="0" applyFont="1" applyFill="1" applyBorder="1"/>
    <xf numFmtId="0" fontId="36" fillId="0" borderId="0" xfId="0" applyFont="1" applyAlignment="1">
      <alignment horizontal="justify" vertical="center"/>
    </xf>
    <xf numFmtId="0" fontId="9" fillId="0" borderId="0" xfId="0" applyFont="1" applyAlignment="1">
      <alignment horizontal="justify" vertical="center"/>
    </xf>
    <xf numFmtId="0" fontId="9" fillId="0" borderId="0" xfId="0" applyFont="1" applyAlignment="1">
      <alignment vertical="center"/>
    </xf>
    <xf numFmtId="0" fontId="9" fillId="14" borderId="0" xfId="0" applyFont="1" applyFill="1" applyAlignment="1">
      <alignment vertical="center"/>
    </xf>
    <xf numFmtId="0" fontId="9" fillId="19" borderId="0" xfId="0" applyFont="1" applyFill="1" applyAlignment="1">
      <alignment vertical="center"/>
    </xf>
    <xf numFmtId="0" fontId="9" fillId="13" borderId="0" xfId="0" applyFont="1" applyFill="1" applyAlignment="1">
      <alignment horizontal="justify" vertical="center"/>
    </xf>
    <xf numFmtId="0" fontId="9" fillId="18" borderId="0" xfId="0" applyFont="1" applyFill="1" applyAlignment="1">
      <alignment vertical="center"/>
    </xf>
    <xf numFmtId="0" fontId="30" fillId="5" borderId="0" xfId="0" applyFont="1" applyFill="1" applyAlignment="1">
      <alignment vertical="center"/>
    </xf>
    <xf numFmtId="0" fontId="37" fillId="5" borderId="0" xfId="0" applyFont="1" applyFill="1" applyAlignment="1">
      <alignment vertical="center"/>
    </xf>
    <xf numFmtId="0" fontId="38" fillId="0" borderId="0" xfId="0" applyFont="1" applyAlignment="1">
      <alignment vertical="center"/>
    </xf>
    <xf numFmtId="0" fontId="36" fillId="0" borderId="0" xfId="0" applyFont="1" applyAlignment="1">
      <alignment vertical="center"/>
    </xf>
    <xf numFmtId="0" fontId="36" fillId="0" borderId="0" xfId="0" applyFont="1" applyAlignment="1">
      <alignment horizontal="justify" vertical="center" wrapText="1"/>
    </xf>
    <xf numFmtId="0" fontId="36" fillId="0" borderId="0" xfId="0" applyFont="1" applyAlignment="1">
      <alignment horizontal="left" vertical="center" wrapText="1"/>
    </xf>
    <xf numFmtId="0" fontId="36" fillId="0" borderId="1" xfId="0" applyFont="1" applyBorder="1" applyAlignment="1">
      <alignment vertical="center"/>
    </xf>
    <xf numFmtId="0" fontId="35" fillId="21" borderId="0" xfId="0" applyFont="1" applyFill="1"/>
    <xf numFmtId="0" fontId="0" fillId="21" borderId="0" xfId="0" applyFill="1"/>
    <xf numFmtId="0" fontId="9" fillId="18" borderId="0" xfId="0" applyFont="1" applyFill="1"/>
    <xf numFmtId="0" fontId="36" fillId="22" borderId="0" xfId="0" applyFont="1" applyFill="1" applyAlignment="1">
      <alignment vertical="center"/>
    </xf>
    <xf numFmtId="0" fontId="36" fillId="19" borderId="0" xfId="0" applyFont="1" applyFill="1"/>
    <xf numFmtId="0" fontId="36" fillId="23" borderId="0" xfId="0" applyFont="1" applyFill="1"/>
    <xf numFmtId="0" fontId="0" fillId="19" borderId="0" xfId="0" applyFill="1"/>
    <xf numFmtId="0" fontId="0" fillId="20" borderId="0" xfId="0" applyFill="1"/>
    <xf numFmtId="0" fontId="36" fillId="23" borderId="0" xfId="0" applyFont="1" applyFill="1" applyAlignment="1">
      <alignment vertical="center"/>
    </xf>
    <xf numFmtId="0" fontId="1" fillId="0" borderId="0" xfId="0" applyFont="1"/>
    <xf numFmtId="0" fontId="3" fillId="5" borderId="0" xfId="0" applyFont="1" applyFill="1" applyAlignment="1">
      <alignment horizontal="left" vertical="center"/>
    </xf>
    <xf numFmtId="0" fontId="30" fillId="5" borderId="0" xfId="0" applyFont="1" applyFill="1" applyAlignment="1">
      <alignment horizontal="left" vertical="center"/>
    </xf>
    <xf numFmtId="0" fontId="40" fillId="0" borderId="0" xfId="0" applyFont="1"/>
    <xf numFmtId="0" fontId="0" fillId="0" borderId="2" xfId="0" applyBorder="1"/>
    <xf numFmtId="0" fontId="1" fillId="0" borderId="2" xfId="0" applyFont="1" applyBorder="1" applyProtection="1">
      <protection locked="0"/>
    </xf>
    <xf numFmtId="0" fontId="39" fillId="25" borderId="27" xfId="1" applyFill="1" applyAlignment="1">
      <alignment horizontal="left"/>
    </xf>
    <xf numFmtId="0" fontId="1" fillId="0" borderId="2" xfId="0" applyFont="1" applyBorder="1"/>
    <xf numFmtId="0" fontId="39" fillId="25" borderId="27" xfId="1" applyFill="1"/>
    <xf numFmtId="0" fontId="0" fillId="26" borderId="0" xfId="0" applyFill="1"/>
    <xf numFmtId="0" fontId="0" fillId="0" borderId="2" xfId="0" applyBorder="1" applyProtection="1">
      <protection locked="0"/>
    </xf>
    <xf numFmtId="0" fontId="0" fillId="27" borderId="0" xfId="0" applyFill="1"/>
    <xf numFmtId="0" fontId="41" fillId="0" borderId="0" xfId="0" applyFont="1"/>
    <xf numFmtId="49" fontId="0" fillId="0" borderId="2" xfId="0" applyNumberFormat="1" applyBorder="1" applyAlignment="1" applyProtection="1">
      <alignment wrapText="1"/>
      <protection locked="0"/>
    </xf>
    <xf numFmtId="0" fontId="1" fillId="27" borderId="0" xfId="0" applyFont="1" applyFill="1"/>
    <xf numFmtId="0" fontId="1" fillId="27" borderId="0" xfId="0" applyFont="1" applyFill="1" applyAlignment="1">
      <alignment wrapText="1"/>
    </xf>
    <xf numFmtId="0" fontId="1" fillId="0" borderId="2" xfId="0" applyFont="1" applyBorder="1" applyAlignment="1" applyProtection="1">
      <alignment horizontal="left"/>
      <protection locked="0"/>
    </xf>
    <xf numFmtId="0" fontId="0" fillId="0" borderId="0" xfId="0" applyProtection="1">
      <protection locked="0"/>
    </xf>
    <xf numFmtId="0" fontId="1" fillId="28" borderId="0" xfId="0" applyFont="1" applyFill="1"/>
    <xf numFmtId="0" fontId="0" fillId="28" borderId="0" xfId="0" applyFill="1"/>
    <xf numFmtId="0" fontId="1" fillId="29" borderId="0" xfId="0" applyFont="1" applyFill="1"/>
    <xf numFmtId="0" fontId="0" fillId="29" borderId="0" xfId="0" applyFill="1"/>
    <xf numFmtId="49" fontId="1" fillId="29" borderId="0" xfId="0" applyNumberFormat="1" applyFont="1" applyFill="1" applyAlignment="1">
      <alignment wrapText="1"/>
    </xf>
    <xf numFmtId="0" fontId="42" fillId="0" borderId="0" xfId="0" applyFont="1"/>
    <xf numFmtId="0" fontId="43" fillId="0" borderId="28" xfId="0" applyFont="1" applyBorder="1" applyAlignment="1">
      <alignment horizontal="left"/>
    </xf>
    <xf numFmtId="0" fontId="0" fillId="0" borderId="28" xfId="0" applyBorder="1"/>
    <xf numFmtId="0" fontId="44" fillId="0" borderId="29" xfId="0" applyFont="1" applyBorder="1" applyAlignment="1">
      <alignment horizontal="left"/>
    </xf>
    <xf numFmtId="0" fontId="0" fillId="0" borderId="0" xfId="0" applyAlignment="1">
      <alignment horizontal="left"/>
    </xf>
    <xf numFmtId="0" fontId="41" fillId="0" borderId="0" xfId="0" applyFont="1" applyAlignment="1">
      <alignment horizontal="center"/>
    </xf>
    <xf numFmtId="15" fontId="0" fillId="0" borderId="0" xfId="0" applyNumberFormat="1"/>
    <xf numFmtId="14" fontId="0" fillId="0" borderId="0" xfId="0" applyNumberFormat="1"/>
    <xf numFmtId="0" fontId="45" fillId="0" borderId="0" xfId="0" applyFont="1" applyAlignment="1">
      <alignment horizontal="center"/>
    </xf>
    <xf numFmtId="0" fontId="45" fillId="0" borderId="0" xfId="0" applyFont="1"/>
    <xf numFmtId="0" fontId="36" fillId="21" borderId="0" xfId="0" applyFont="1" applyFill="1" applyAlignment="1">
      <alignment textRotation="90"/>
    </xf>
    <xf numFmtId="0" fontId="0" fillId="21" borderId="0" xfId="0" applyFill="1" applyAlignment="1">
      <alignment textRotation="90"/>
    </xf>
    <xf numFmtId="0" fontId="35" fillId="21" borderId="0" xfId="0" applyFont="1" applyFill="1" applyAlignment="1">
      <alignment horizontal="center"/>
    </xf>
    <xf numFmtId="0" fontId="0" fillId="0" borderId="0" xfId="0" applyAlignment="1">
      <alignment horizontal="center"/>
    </xf>
    <xf numFmtId="0" fontId="5" fillId="0" borderId="3" xfId="0" applyFont="1" applyBorder="1" applyAlignment="1">
      <alignment vertical="top" wrapText="1"/>
    </xf>
    <xf numFmtId="0" fontId="20" fillId="0" borderId="3" xfId="0" applyFont="1" applyBorder="1" applyAlignment="1">
      <alignment wrapText="1"/>
    </xf>
    <xf numFmtId="0" fontId="20" fillId="0" borderId="4" xfId="0" applyFont="1" applyBorder="1" applyAlignment="1">
      <alignment wrapText="1"/>
    </xf>
    <xf numFmtId="0" fontId="5" fillId="0" borderId="5" xfId="0" applyFont="1"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6" fillId="0" borderId="5" xfId="0" applyFont="1" applyBorder="1" applyAlignment="1">
      <alignment vertical="top" wrapText="1"/>
    </xf>
    <xf numFmtId="0" fontId="0" fillId="0" borderId="3" xfId="0" applyBorder="1" applyAlignment="1">
      <alignment wrapText="1"/>
    </xf>
    <xf numFmtId="0" fontId="0" fillId="0" borderId="4" xfId="0" applyBorder="1" applyAlignment="1">
      <alignment wrapText="1"/>
    </xf>
    <xf numFmtId="0" fontId="6" fillId="2" borderId="8" xfId="0" applyFont="1" applyFill="1" applyBorder="1" applyAlignment="1">
      <alignment vertical="top" wrapText="1"/>
    </xf>
    <xf numFmtId="0" fontId="0" fillId="0" borderId="8" xfId="0" applyBorder="1"/>
    <xf numFmtId="0" fontId="6" fillId="2" borderId="5" xfId="0" applyFont="1" applyFill="1" applyBorder="1" applyAlignment="1">
      <alignment vertical="top" wrapText="1"/>
    </xf>
    <xf numFmtId="0" fontId="6" fillId="2" borderId="3" xfId="0" applyFont="1" applyFill="1" applyBorder="1" applyAlignment="1">
      <alignment vertical="top" wrapText="1"/>
    </xf>
    <xf numFmtId="0" fontId="0" fillId="0" borderId="3" xfId="0" applyBorder="1"/>
    <xf numFmtId="0" fontId="5" fillId="0" borderId="2" xfId="0" applyFont="1" applyBorder="1" applyAlignment="1">
      <alignment vertical="top" wrapText="1"/>
    </xf>
    <xf numFmtId="0" fontId="0" fillId="0" borderId="2" xfId="0" applyBorder="1" applyAlignment="1">
      <alignment wrapText="1"/>
    </xf>
    <xf numFmtId="0" fontId="0" fillId="0" borderId="5" xfId="0" applyBorder="1" applyAlignment="1">
      <alignment wrapText="1"/>
    </xf>
    <xf numFmtId="0" fontId="0" fillId="13" borderId="22" xfId="0" applyFill="1" applyBorder="1" applyAlignment="1">
      <alignment wrapText="1"/>
    </xf>
    <xf numFmtId="0" fontId="0" fillId="13" borderId="0" xfId="0" applyFill="1" applyAlignment="1">
      <alignment wrapText="1"/>
    </xf>
    <xf numFmtId="0" fontId="0" fillId="13" borderId="23" xfId="0" applyFill="1" applyBorder="1" applyAlignment="1">
      <alignment wrapText="1"/>
    </xf>
    <xf numFmtId="0" fontId="6" fillId="0" borderId="11" xfId="0" applyFont="1" applyBorder="1" applyAlignment="1">
      <alignment vertical="top" wrapText="1"/>
    </xf>
    <xf numFmtId="0" fontId="0" fillId="0" borderId="12" xfId="0" applyBorder="1" applyAlignment="1">
      <alignment wrapText="1"/>
    </xf>
    <xf numFmtId="0" fontId="0" fillId="0" borderId="10" xfId="0" applyBorder="1" applyAlignment="1">
      <alignment wrapText="1"/>
    </xf>
    <xf numFmtId="0" fontId="0" fillId="13" borderId="18" xfId="0" applyFill="1" applyBorder="1" applyAlignment="1">
      <alignment wrapText="1"/>
    </xf>
    <xf numFmtId="0" fontId="0" fillId="13" borderId="19" xfId="0" applyFill="1" applyBorder="1" applyAlignment="1">
      <alignment wrapText="1"/>
    </xf>
    <xf numFmtId="0" fontId="0" fillId="13" borderId="25" xfId="0" applyFill="1" applyBorder="1" applyAlignment="1">
      <alignment wrapText="1"/>
    </xf>
    <xf numFmtId="0" fontId="6" fillId="2" borderId="5" xfId="0" applyFont="1" applyFill="1" applyBorder="1" applyAlignment="1">
      <alignment horizontal="left" vertical="top" wrapText="1"/>
    </xf>
    <xf numFmtId="0" fontId="15" fillId="4" borderId="11" xfId="0" applyFont="1" applyFill="1" applyBorder="1" applyAlignment="1">
      <alignment vertical="top"/>
    </xf>
    <xf numFmtId="0" fontId="20" fillId="4" borderId="3" xfId="0" applyFont="1" applyFill="1" applyBorder="1"/>
    <xf numFmtId="0" fontId="20" fillId="4" borderId="4" xfId="0" applyFont="1" applyFill="1" applyBorder="1"/>
    <xf numFmtId="0" fontId="6" fillId="0" borderId="13" xfId="0" applyFont="1" applyBorder="1" applyAlignment="1">
      <alignment vertical="top" wrapText="1"/>
    </xf>
    <xf numFmtId="0" fontId="0" fillId="0" borderId="1" xfId="0" applyBorder="1" applyAlignment="1">
      <alignment wrapText="1"/>
    </xf>
    <xf numFmtId="0" fontId="0" fillId="0" borderId="7" xfId="0" applyBorder="1" applyAlignment="1">
      <alignment wrapText="1"/>
    </xf>
    <xf numFmtId="0" fontId="6" fillId="0" borderId="5" xfId="0" applyFont="1" applyBorder="1" applyAlignment="1">
      <alignment vertical="top"/>
    </xf>
    <xf numFmtId="0" fontId="0" fillId="0" borderId="4" xfId="0" applyBorder="1"/>
    <xf numFmtId="0" fontId="6" fillId="0" borderId="0" xfId="0" applyFont="1" applyAlignment="1">
      <alignment horizontal="justify" vertical="top"/>
    </xf>
    <xf numFmtId="0" fontId="0" fillId="0" borderId="0" xfId="0"/>
    <xf numFmtId="0" fontId="0" fillId="15" borderId="14" xfId="0" applyFill="1" applyBorder="1"/>
    <xf numFmtId="0" fontId="0" fillId="15" borderId="15" xfId="0" applyFill="1" applyBorder="1"/>
    <xf numFmtId="0" fontId="0" fillId="15" borderId="24" xfId="0" applyFill="1" applyBorder="1"/>
    <xf numFmtId="0" fontId="0" fillId="15" borderId="22" xfId="0" applyFill="1" applyBorder="1"/>
    <xf numFmtId="0" fontId="0" fillId="15" borderId="0" xfId="0" applyFill="1"/>
    <xf numFmtId="0" fontId="0" fillId="15" borderId="23" xfId="0" applyFill="1" applyBorder="1"/>
    <xf numFmtId="0" fontId="0" fillId="13" borderId="14" xfId="0" applyFill="1" applyBorder="1" applyAlignment="1">
      <alignment wrapText="1"/>
    </xf>
    <xf numFmtId="0" fontId="0" fillId="13" borderId="15" xfId="0" applyFill="1" applyBorder="1" applyAlignment="1">
      <alignment wrapText="1"/>
    </xf>
    <xf numFmtId="0" fontId="0" fillId="13" borderId="24" xfId="0" applyFill="1" applyBorder="1" applyAlignment="1">
      <alignment wrapText="1"/>
    </xf>
    <xf numFmtId="0" fontId="6" fillId="2" borderId="6" xfId="0" applyFont="1" applyFill="1" applyBorder="1" applyAlignment="1">
      <alignment vertical="top" wrapText="1"/>
    </xf>
    <xf numFmtId="0" fontId="0" fillId="0" borderId="6" xfId="0" applyBorder="1"/>
    <xf numFmtId="0" fontId="6" fillId="0" borderId="3" xfId="0" applyFont="1" applyBorder="1" applyAlignment="1">
      <alignment vertical="top" wrapText="1"/>
    </xf>
    <xf numFmtId="0" fontId="6" fillId="0" borderId="4" xfId="0" applyFont="1" applyBorder="1" applyAlignment="1">
      <alignment vertical="top" wrapText="1"/>
    </xf>
    <xf numFmtId="0" fontId="20" fillId="0" borderId="1" xfId="0" applyFont="1" applyBorder="1" applyAlignment="1">
      <alignment wrapText="1"/>
    </xf>
    <xf numFmtId="0" fontId="20" fillId="0" borderId="7" xfId="0" applyFont="1" applyBorder="1" applyAlignment="1">
      <alignment wrapText="1"/>
    </xf>
    <xf numFmtId="0" fontId="21" fillId="16" borderId="1" xfId="0" applyFont="1" applyFill="1" applyBorder="1"/>
    <xf numFmtId="0" fontId="25" fillId="16" borderId="1" xfId="0" applyFont="1" applyFill="1" applyBorder="1"/>
    <xf numFmtId="0" fontId="20" fillId="0" borderId="12" xfId="0" applyFont="1" applyBorder="1"/>
    <xf numFmtId="0" fontId="20" fillId="0" borderId="10" xfId="0" applyFont="1" applyBorder="1"/>
    <xf numFmtId="0" fontId="20" fillId="0" borderId="12" xfId="0" applyFont="1" applyBorder="1" applyAlignment="1">
      <alignment wrapText="1"/>
    </xf>
    <xf numFmtId="0" fontId="20" fillId="0" borderId="10" xfId="0" applyFont="1" applyBorder="1" applyAlignment="1">
      <alignment wrapText="1"/>
    </xf>
    <xf numFmtId="0" fontId="5" fillId="2" borderId="11" xfId="0" applyFont="1" applyFill="1" applyBorder="1" applyAlignment="1">
      <alignment vertical="top" wrapText="1"/>
    </xf>
    <xf numFmtId="0" fontId="0" fillId="2" borderId="12" xfId="0" applyFill="1" applyBorder="1" applyAlignment="1">
      <alignment wrapText="1"/>
    </xf>
    <xf numFmtId="0" fontId="0" fillId="2" borderId="10" xfId="0" applyFill="1" applyBorder="1" applyAlignment="1">
      <alignment wrapText="1"/>
    </xf>
    <xf numFmtId="0" fontId="5" fillId="0" borderId="0" xfId="0" applyFont="1" applyAlignment="1">
      <alignment vertical="top"/>
    </xf>
    <xf numFmtId="0" fontId="15" fillId="4" borderId="2" xfId="0" applyFont="1" applyFill="1" applyBorder="1" applyAlignment="1">
      <alignment vertical="top" wrapText="1"/>
    </xf>
    <xf numFmtId="0" fontId="0" fillId="0" borderId="2" xfId="0" applyBorder="1" applyAlignment="1">
      <alignment vertical="top" wrapText="1"/>
    </xf>
    <xf numFmtId="0" fontId="15" fillId="4" borderId="5" xfId="0" applyFont="1" applyFill="1" applyBorder="1" applyAlignment="1">
      <alignment vertical="top" wrapText="1"/>
    </xf>
    <xf numFmtId="0" fontId="5" fillId="0" borderId="8" xfId="0" applyFont="1" applyBorder="1" applyAlignment="1">
      <alignment vertical="top" wrapText="1"/>
    </xf>
    <xf numFmtId="0" fontId="0" fillId="0" borderId="8" xfId="0" applyBorder="1" applyAlignment="1">
      <alignment wrapText="1"/>
    </xf>
  </cellXfs>
  <cellStyles count="2">
    <cellStyle name="Standaard" xfId="0" builtinId="0"/>
    <cellStyle name="Uitvoer" xfId="1" builtinId="21"/>
  </cellStyles>
  <dxfs count="8">
    <dxf>
      <font>
        <condense val="0"/>
        <extend val="0"/>
        <color indexed="26"/>
      </font>
    </dxf>
    <dxf>
      <font>
        <b/>
        <i val="0"/>
        <color rgb="FF9C6500"/>
      </font>
      <fill>
        <patternFill>
          <bgColor rgb="FFFFEB9C"/>
        </patternFill>
      </fill>
    </dxf>
    <dxf>
      <font>
        <b/>
        <i val="0"/>
        <color rgb="FF006100"/>
      </font>
      <fill>
        <patternFill>
          <bgColor theme="6"/>
        </patternFill>
      </fill>
    </dxf>
    <dxf>
      <font>
        <b/>
        <i val="0"/>
        <color rgb="FF9C0006"/>
      </font>
      <fill>
        <patternFill>
          <bgColor theme="5" tint="0.39994506668294322"/>
        </patternFill>
      </fill>
    </dxf>
    <dxf>
      <font>
        <condense val="0"/>
        <extend val="0"/>
        <color rgb="FF9C6500"/>
      </font>
      <fill>
        <patternFill>
          <bgColor rgb="FFFFEB9C"/>
        </patternFill>
      </fill>
    </dxf>
    <dxf>
      <font>
        <condense val="0"/>
        <extend val="0"/>
        <color auto="1"/>
      </font>
      <fill>
        <patternFill>
          <bgColor rgb="FFFFFF00"/>
        </patternFill>
      </fill>
    </dxf>
    <dxf>
      <fill>
        <patternFill>
          <bgColor rgb="FFFFC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1218079</xdr:colOff>
      <xdr:row>0</xdr:row>
      <xdr:rowOff>173691</xdr:rowOff>
    </xdr:from>
    <xdr:to>
      <xdr:col>6</xdr:col>
      <xdr:colOff>3532654</xdr:colOff>
      <xdr:row>2</xdr:row>
      <xdr:rowOff>105784</xdr:rowOff>
    </xdr:to>
    <xdr:pic>
      <xdr:nvPicPr>
        <xdr:cNvPr id="2" name="Afbeelding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737239" y="173691"/>
          <a:ext cx="2314575" cy="274993"/>
        </a:xfrm>
        <a:prstGeom prst="rect">
          <a:avLst/>
        </a:prstGeom>
      </xdr:spPr>
    </xdr:pic>
    <xdr:clientData/>
  </xdr:twoCellAnchor>
  <xdr:twoCellAnchor>
    <xdr:from>
      <xdr:col>21</xdr:col>
      <xdr:colOff>593912</xdr:colOff>
      <xdr:row>4</xdr:row>
      <xdr:rowOff>0</xdr:rowOff>
    </xdr:from>
    <xdr:to>
      <xdr:col>31</xdr:col>
      <xdr:colOff>0</xdr:colOff>
      <xdr:row>14</xdr:row>
      <xdr:rowOff>179294</xdr:rowOff>
    </xdr:to>
    <xdr:sp macro="" textlink="">
      <xdr:nvSpPr>
        <xdr:cNvPr id="3" name="Tekstvak 2">
          <a:extLst>
            <a:ext uri="{FF2B5EF4-FFF2-40B4-BE49-F238E27FC236}">
              <a16:creationId xmlns:a16="http://schemas.microsoft.com/office/drawing/2014/main" id="{00000000-0008-0000-0200-000003000000}"/>
            </a:ext>
          </a:extLst>
        </xdr:cNvPr>
        <xdr:cNvSpPr txBox="1"/>
      </xdr:nvSpPr>
      <xdr:spPr>
        <a:xfrm>
          <a:off x="14454692" y="830580"/>
          <a:ext cx="5502088" cy="19776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nl-NL" sz="1100"/>
        </a:p>
        <a:p>
          <a:pPr algn="ctr"/>
          <a:r>
            <a:rPr lang="nl-NL" sz="1200" b="1"/>
            <a:t>Toetsformulier </a:t>
          </a:r>
          <a:r>
            <a:rPr lang="nl-NL" sz="1200" b="1" baseline="0"/>
            <a:t>bijbehorend tot procedure PRI bij aanschaf medische technologie</a:t>
          </a:r>
        </a:p>
        <a:p>
          <a:pPr algn="ctr"/>
          <a:endParaRPr lang="nl-NL" sz="1200" b="1" baseline="0"/>
        </a:p>
        <a:p>
          <a:pPr algn="ctr"/>
          <a:endParaRPr lang="nl-NL" sz="1200" b="1"/>
        </a:p>
      </xdr:txBody>
    </xdr:sp>
    <xdr:clientData/>
  </xdr:twoCellAnchor>
  <xdr:twoCellAnchor>
    <xdr:from>
      <xdr:col>22</xdr:col>
      <xdr:colOff>246529</xdr:colOff>
      <xdr:row>7</xdr:row>
      <xdr:rowOff>33618</xdr:rowOff>
    </xdr:from>
    <xdr:to>
      <xdr:col>27</xdr:col>
      <xdr:colOff>56029</xdr:colOff>
      <xdr:row>8</xdr:row>
      <xdr:rowOff>100852</xdr:rowOff>
    </xdr:to>
    <xdr:sp macro="" textlink="">
      <xdr:nvSpPr>
        <xdr:cNvPr id="4" name="Rechthoek 3">
          <a:extLst>
            <a:ext uri="{FF2B5EF4-FFF2-40B4-BE49-F238E27FC236}">
              <a16:creationId xmlns:a16="http://schemas.microsoft.com/office/drawing/2014/main" id="{00000000-0008-0000-0200-000004000000}"/>
            </a:ext>
          </a:extLst>
        </xdr:cNvPr>
        <xdr:cNvSpPr/>
      </xdr:nvSpPr>
      <xdr:spPr bwMode="auto">
        <a:xfrm>
          <a:off x="14716909" y="1412838"/>
          <a:ext cx="2857500" cy="234874"/>
        </a:xfrm>
        <a:prstGeom prst="rect">
          <a:avLst/>
        </a:prstGeom>
        <a:ln>
          <a:solidFill>
            <a:sysClr val="windowText" lastClr="000000"/>
          </a:solidFill>
          <a:headEnd type="none" w="med" len="med"/>
          <a:tailEnd type="none" w="med" len="med"/>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wrap="square" lIns="18288" tIns="0" rIns="0" bIns="0" rtlCol="0" anchor="t" upright="1"/>
        <a:lstStyle/>
        <a:p>
          <a:pPr algn="l"/>
          <a:endParaRPr lang="nl-NL" sz="1100"/>
        </a:p>
      </xdr:txBody>
    </xdr:sp>
    <xdr:clientData/>
  </xdr:twoCellAnchor>
  <xdr:twoCellAnchor>
    <xdr:from>
      <xdr:col>22</xdr:col>
      <xdr:colOff>242046</xdr:colOff>
      <xdr:row>9</xdr:row>
      <xdr:rowOff>152401</xdr:rowOff>
    </xdr:from>
    <xdr:to>
      <xdr:col>27</xdr:col>
      <xdr:colOff>51546</xdr:colOff>
      <xdr:row>10</xdr:row>
      <xdr:rowOff>186018</xdr:rowOff>
    </xdr:to>
    <xdr:sp macro="" textlink="">
      <xdr:nvSpPr>
        <xdr:cNvPr id="5" name="Rechthoek 4">
          <a:extLst>
            <a:ext uri="{FF2B5EF4-FFF2-40B4-BE49-F238E27FC236}">
              <a16:creationId xmlns:a16="http://schemas.microsoft.com/office/drawing/2014/main" id="{00000000-0008-0000-0200-000005000000}"/>
            </a:ext>
          </a:extLst>
        </xdr:cNvPr>
        <xdr:cNvSpPr/>
      </xdr:nvSpPr>
      <xdr:spPr bwMode="auto">
        <a:xfrm>
          <a:off x="14712426" y="1866901"/>
          <a:ext cx="2857500" cy="216497"/>
        </a:xfrm>
        <a:prstGeom prst="rect">
          <a:avLst/>
        </a:prstGeom>
        <a:ln>
          <a:solidFill>
            <a:sysClr val="windowText" lastClr="000000"/>
          </a:solidFill>
          <a:headEnd type="none" w="med" len="med"/>
          <a:tailEnd type="none" w="med" len="med"/>
        </a:ln>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wrap="square" lIns="18288" tIns="0" rIns="0" bIns="0" rtlCol="0" anchor="t" upright="1"/>
        <a:lstStyle/>
        <a:p>
          <a:pPr algn="l"/>
          <a:endParaRPr lang="nl-NL" sz="1100"/>
        </a:p>
      </xdr:txBody>
    </xdr:sp>
    <xdr:clientData/>
  </xdr:twoCellAnchor>
  <xdr:twoCellAnchor>
    <xdr:from>
      <xdr:col>22</xdr:col>
      <xdr:colOff>259977</xdr:colOff>
      <xdr:row>12</xdr:row>
      <xdr:rowOff>2241</xdr:rowOff>
    </xdr:from>
    <xdr:to>
      <xdr:col>27</xdr:col>
      <xdr:colOff>69477</xdr:colOff>
      <xdr:row>13</xdr:row>
      <xdr:rowOff>35858</xdr:rowOff>
    </xdr:to>
    <xdr:sp macro="" textlink="">
      <xdr:nvSpPr>
        <xdr:cNvPr id="6" name="Rechthoek 5">
          <a:extLst>
            <a:ext uri="{FF2B5EF4-FFF2-40B4-BE49-F238E27FC236}">
              <a16:creationId xmlns:a16="http://schemas.microsoft.com/office/drawing/2014/main" id="{00000000-0008-0000-0200-000006000000}"/>
            </a:ext>
          </a:extLst>
        </xdr:cNvPr>
        <xdr:cNvSpPr/>
      </xdr:nvSpPr>
      <xdr:spPr bwMode="auto">
        <a:xfrm>
          <a:off x="14730357" y="2265381"/>
          <a:ext cx="2857500" cy="216497"/>
        </a:xfrm>
        <a:prstGeom prst="rect">
          <a:avLst/>
        </a:prstGeom>
        <a:ln>
          <a:solidFill>
            <a:sysClr val="windowText" lastClr="000000"/>
          </a:solidFill>
          <a:headEnd type="none" w="med" len="med"/>
          <a:tailEnd type="none" w="med" len="med"/>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wrap="square" lIns="18288" tIns="0" rIns="0" bIns="0" rtlCol="0" anchor="t" upright="1"/>
        <a:lstStyle/>
        <a:p>
          <a:pPr algn="l"/>
          <a:endParaRPr lang="nl-NL" sz="1100"/>
        </a:p>
      </xdr:txBody>
    </xdr:sp>
    <xdr:clientData/>
  </xdr:twoCellAnchor>
  <xdr:twoCellAnchor>
    <xdr:from>
      <xdr:col>27</xdr:col>
      <xdr:colOff>257735</xdr:colOff>
      <xdr:row>7</xdr:row>
      <xdr:rowOff>11207</xdr:rowOff>
    </xdr:from>
    <xdr:to>
      <xdr:col>30</xdr:col>
      <xdr:colOff>448235</xdr:colOff>
      <xdr:row>13</xdr:row>
      <xdr:rowOff>67236</xdr:rowOff>
    </xdr:to>
    <xdr:sp macro="" textlink="">
      <xdr:nvSpPr>
        <xdr:cNvPr id="7" name="Tekstvak 6">
          <a:extLst>
            <a:ext uri="{FF2B5EF4-FFF2-40B4-BE49-F238E27FC236}">
              <a16:creationId xmlns:a16="http://schemas.microsoft.com/office/drawing/2014/main" id="{00000000-0008-0000-0200-000007000000}"/>
            </a:ext>
          </a:extLst>
        </xdr:cNvPr>
        <xdr:cNvSpPr txBox="1"/>
      </xdr:nvSpPr>
      <xdr:spPr>
        <a:xfrm>
          <a:off x="17776115" y="1390427"/>
          <a:ext cx="2019300" cy="11228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200"/>
            <a:t>0-29 punten - Geen PRI</a:t>
          </a:r>
        </a:p>
        <a:p>
          <a:endParaRPr lang="nl-NL" sz="500"/>
        </a:p>
        <a:p>
          <a:endParaRPr lang="nl-NL" sz="500"/>
        </a:p>
        <a:p>
          <a:endParaRPr lang="nl-NL" sz="500"/>
        </a:p>
        <a:p>
          <a:r>
            <a:rPr lang="nl-NL" sz="1200"/>
            <a:t>29-50 punten - PRI uitvoeren</a:t>
          </a:r>
        </a:p>
        <a:p>
          <a:endParaRPr lang="nl-NL" sz="700"/>
        </a:p>
        <a:p>
          <a:endParaRPr lang="nl-NL" sz="300"/>
        </a:p>
        <a:p>
          <a:endParaRPr lang="nl-NL" sz="300"/>
        </a:p>
        <a:p>
          <a:endParaRPr lang="nl-NL" sz="300"/>
        </a:p>
        <a:p>
          <a:r>
            <a:rPr lang="nl-NL" sz="1200"/>
            <a:t>50-89</a:t>
          </a:r>
          <a:r>
            <a:rPr lang="nl-NL" sz="1200" baseline="0"/>
            <a:t> punten - PRI uitvoeren</a:t>
          </a:r>
          <a:endParaRPr lang="nl-NL" sz="12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1"/>
  <sheetViews>
    <sheetView workbookViewId="0">
      <selection activeCell="B22" sqref="B22"/>
    </sheetView>
  </sheetViews>
  <sheetFormatPr defaultRowHeight="13.2" x14ac:dyDescent="0.25"/>
  <cols>
    <col min="2" max="2" width="12.6640625" customWidth="1"/>
    <col min="4" max="4" width="9" customWidth="1"/>
    <col min="6" max="6" width="8.109375" customWidth="1"/>
  </cols>
  <sheetData>
    <row r="1" spans="1:7" ht="15" x14ac:dyDescent="0.25">
      <c r="A1" s="171" t="s">
        <v>176</v>
      </c>
      <c r="B1" s="154"/>
      <c r="C1" s="106"/>
      <c r="D1" s="107"/>
      <c r="E1" s="107"/>
      <c r="F1" s="107"/>
      <c r="G1" s="107"/>
    </row>
    <row r="2" spans="1:7" ht="15" x14ac:dyDescent="0.25">
      <c r="A2" s="170"/>
      <c r="B2" s="154"/>
      <c r="C2" s="106"/>
      <c r="D2" s="107"/>
      <c r="E2" s="107"/>
      <c r="F2" s="107"/>
      <c r="G2" s="107"/>
    </row>
    <row r="3" spans="1:7" x14ac:dyDescent="0.25">
      <c r="A3" s="160"/>
      <c r="B3" s="161"/>
      <c r="C3" s="204" t="s">
        <v>180</v>
      </c>
      <c r="D3" s="205"/>
      <c r="E3" s="205"/>
      <c r="F3" s="205"/>
      <c r="G3" s="205"/>
    </row>
    <row r="4" spans="1:7" x14ac:dyDescent="0.25">
      <c r="A4" s="161"/>
      <c r="C4" s="142" t="s">
        <v>177</v>
      </c>
      <c r="D4" s="142" t="s">
        <v>62</v>
      </c>
      <c r="E4" s="142" t="s">
        <v>178</v>
      </c>
      <c r="F4" s="142" t="s">
        <v>63</v>
      </c>
      <c r="G4" s="142" t="s">
        <v>179</v>
      </c>
    </row>
    <row r="5" spans="1:7" x14ac:dyDescent="0.25">
      <c r="A5" s="202" t="s">
        <v>181</v>
      </c>
      <c r="B5" s="142" t="s">
        <v>177</v>
      </c>
      <c r="C5" s="162"/>
      <c r="D5" s="163"/>
      <c r="E5" s="165"/>
      <c r="F5" s="166"/>
      <c r="G5" s="167"/>
    </row>
    <row r="6" spans="1:7" x14ac:dyDescent="0.25">
      <c r="A6" s="203"/>
      <c r="B6" s="142" t="s">
        <v>62</v>
      </c>
      <c r="C6" s="162"/>
      <c r="D6" s="163"/>
      <c r="E6" s="165"/>
      <c r="F6" s="166"/>
      <c r="G6" s="167"/>
    </row>
    <row r="7" spans="1:7" x14ac:dyDescent="0.25">
      <c r="A7" s="203"/>
      <c r="B7" s="142" t="s">
        <v>178</v>
      </c>
      <c r="C7" s="162"/>
      <c r="D7" s="163"/>
      <c r="E7" s="164"/>
      <c r="F7" s="167"/>
      <c r="G7" s="167"/>
    </row>
    <row r="8" spans="1:7" x14ac:dyDescent="0.25">
      <c r="A8" s="203"/>
      <c r="B8" s="142" t="s">
        <v>63</v>
      </c>
      <c r="C8" s="162"/>
      <c r="D8" s="168"/>
      <c r="E8" s="164"/>
      <c r="F8" s="167"/>
      <c r="G8" s="167"/>
    </row>
    <row r="9" spans="1:7" x14ac:dyDescent="0.25">
      <c r="A9" s="203"/>
      <c r="B9" s="142" t="s">
        <v>179</v>
      </c>
      <c r="C9" s="162"/>
      <c r="D9" s="168"/>
      <c r="E9" s="164"/>
      <c r="F9" s="167"/>
      <c r="G9" s="167"/>
    </row>
    <row r="10" spans="1:7" x14ac:dyDescent="0.25">
      <c r="A10" s="142"/>
      <c r="C10" s="4"/>
      <c r="D10" s="156"/>
      <c r="E10" s="142"/>
    </row>
    <row r="11" spans="1:7" x14ac:dyDescent="0.25">
      <c r="A11" s="142"/>
      <c r="B11" s="4"/>
      <c r="C11" s="156"/>
      <c r="D11" s="142"/>
    </row>
    <row r="12" spans="1:7" x14ac:dyDescent="0.25">
      <c r="A12" s="169" t="s">
        <v>182</v>
      </c>
    </row>
    <row r="13" spans="1:7" x14ac:dyDescent="0.25">
      <c r="A13" s="169" t="s">
        <v>187</v>
      </c>
    </row>
    <row r="15" spans="1:7" x14ac:dyDescent="0.25">
      <c r="A15" s="169" t="s">
        <v>190</v>
      </c>
    </row>
    <row r="16" spans="1:7" x14ac:dyDescent="0.25">
      <c r="A16" s="169" t="s">
        <v>183</v>
      </c>
    </row>
    <row r="17" spans="1:1" x14ac:dyDescent="0.25">
      <c r="A17" s="169" t="s">
        <v>184</v>
      </c>
    </row>
    <row r="18" spans="1:1" x14ac:dyDescent="0.25">
      <c r="A18" s="169" t="s">
        <v>185</v>
      </c>
    </row>
    <row r="19" spans="1:1" x14ac:dyDescent="0.25">
      <c r="A19" s="169" t="s">
        <v>186</v>
      </c>
    </row>
    <row r="20" spans="1:1" x14ac:dyDescent="0.25">
      <c r="A20" s="169" t="s">
        <v>188</v>
      </c>
    </row>
    <row r="21" spans="1:1" x14ac:dyDescent="0.25">
      <c r="A21" s="169" t="s">
        <v>189</v>
      </c>
    </row>
  </sheetData>
  <mergeCells count="2">
    <mergeCell ref="A5:A9"/>
    <mergeCell ref="C3:G3"/>
  </mergeCells>
  <conditionalFormatting sqref="B5:B6 C3 C5:E7 A5">
    <cfRule type="dataBar" priority="5">
      <dataBar>
        <cfvo type="min"/>
        <cfvo type="max"/>
        <color rgb="FF638EC6"/>
      </dataBar>
      <extLst>
        <ext xmlns:x14="http://schemas.microsoft.com/office/spreadsheetml/2009/9/main" uri="{B025F937-C7B1-47D3-B67F-A62EFF666E3E}">
          <x14:id>{7B630396-4F5F-4803-8596-88345B9A4F33}</x14:id>
        </ext>
      </extLst>
    </cfRule>
  </conditionalFormatting>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dataBar" id="{7B630396-4F5F-4803-8596-88345B9A4F33}">
            <x14:dataBar minLength="0" maxLength="100" gradient="0">
              <x14:cfvo type="autoMin"/>
              <x14:cfvo type="autoMax"/>
              <x14:negativeFillColor rgb="FFFF0000"/>
              <x14:axisColor rgb="FF000000"/>
            </x14:dataBar>
          </x14:cfRule>
          <xm:sqref>B5:B6 C3 C5:E7 A5</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89"/>
  <sheetViews>
    <sheetView workbookViewId="0">
      <selection activeCell="G9" sqref="G9"/>
    </sheetView>
  </sheetViews>
  <sheetFormatPr defaultRowHeight="13.2" x14ac:dyDescent="0.25"/>
  <cols>
    <col min="1" max="1" width="16.88671875" customWidth="1"/>
    <col min="2" max="2" width="50.33203125" customWidth="1"/>
    <col min="4" max="4" width="6.88671875" customWidth="1"/>
    <col min="5" max="5" width="7.88671875" customWidth="1"/>
    <col min="6" max="6" width="8.5546875" customWidth="1"/>
    <col min="9" max="9" width="15.109375" customWidth="1"/>
    <col min="10" max="10" width="14.5546875" customWidth="1"/>
    <col min="11" max="11" width="5.6640625" customWidth="1"/>
  </cols>
  <sheetData>
    <row r="1" spans="1:11" ht="15" x14ac:dyDescent="0.25">
      <c r="A1" s="155" t="s">
        <v>161</v>
      </c>
      <c r="B1" s="140"/>
    </row>
    <row r="2" spans="1:11" ht="17.399999999999999" x14ac:dyDescent="0.3">
      <c r="A2" s="139" t="s">
        <v>71</v>
      </c>
      <c r="B2" s="153" t="s">
        <v>160</v>
      </c>
      <c r="C2" s="154" t="s">
        <v>159</v>
      </c>
      <c r="D2" s="106"/>
      <c r="E2" s="107"/>
    </row>
    <row r="3" spans="1:11" ht="12.9" customHeight="1" x14ac:dyDescent="0.25">
      <c r="A3" s="141" t="s">
        <v>168</v>
      </c>
      <c r="B3" s="141"/>
      <c r="C3" s="4"/>
      <c r="D3" s="4" t="s">
        <v>146</v>
      </c>
      <c r="E3" s="4" t="s">
        <v>138</v>
      </c>
    </row>
    <row r="4" spans="1:11" ht="12.9" customHeight="1" x14ac:dyDescent="0.25">
      <c r="A4" s="142"/>
      <c r="B4" s="156" t="s">
        <v>42</v>
      </c>
      <c r="C4" s="4"/>
      <c r="D4" s="156">
        <v>10</v>
      </c>
      <c r="E4" s="144"/>
    </row>
    <row r="5" spans="1:11" ht="12.9" customHeight="1" x14ac:dyDescent="0.25">
      <c r="A5" s="142"/>
      <c r="B5" s="156" t="s">
        <v>43</v>
      </c>
      <c r="C5" s="4"/>
      <c r="D5" s="156">
        <v>9</v>
      </c>
      <c r="E5" s="144"/>
      <c r="F5" s="135"/>
      <c r="G5" s="4"/>
      <c r="H5" s="4"/>
      <c r="I5" s="4"/>
      <c r="J5" s="3"/>
    </row>
    <row r="6" spans="1:11" ht="12.9" customHeight="1" x14ac:dyDescent="0.25">
      <c r="A6" s="142"/>
      <c r="B6" s="156" t="s">
        <v>44</v>
      </c>
      <c r="C6" s="4"/>
      <c r="D6" s="156">
        <v>8</v>
      </c>
      <c r="E6" s="144"/>
      <c r="F6" s="4"/>
    </row>
    <row r="7" spans="1:11" ht="12.9" customHeight="1" x14ac:dyDescent="0.3">
      <c r="A7" s="142"/>
      <c r="B7" s="156" t="s">
        <v>45</v>
      </c>
      <c r="C7" s="4"/>
      <c r="D7" s="156">
        <v>7</v>
      </c>
      <c r="E7" s="144"/>
      <c r="F7" s="4"/>
      <c r="G7" s="4"/>
      <c r="H7" s="8"/>
      <c r="I7" s="8"/>
      <c r="J7" s="3"/>
      <c r="K7" s="9"/>
    </row>
    <row r="8" spans="1:11" ht="12.9" customHeight="1" x14ac:dyDescent="0.3">
      <c r="A8" s="142"/>
      <c r="B8" s="156" t="s">
        <v>147</v>
      </c>
      <c r="C8" s="4"/>
      <c r="D8" s="156">
        <v>6</v>
      </c>
      <c r="E8" s="144"/>
      <c r="F8" s="4"/>
      <c r="G8" s="4"/>
      <c r="H8" s="8"/>
      <c r="I8" s="8"/>
      <c r="J8" s="3"/>
      <c r="K8" s="9"/>
    </row>
    <row r="9" spans="1:11" ht="12.9" customHeight="1" x14ac:dyDescent="0.3">
      <c r="A9" s="142"/>
      <c r="B9" s="156" t="s">
        <v>46</v>
      </c>
      <c r="C9" s="4"/>
      <c r="D9" s="156">
        <v>5</v>
      </c>
      <c r="E9" s="144"/>
      <c r="F9" s="4"/>
      <c r="G9" s="4"/>
      <c r="H9" s="8"/>
      <c r="I9" s="8"/>
      <c r="J9" s="3"/>
      <c r="K9" s="9"/>
    </row>
    <row r="10" spans="1:11" ht="12.9" customHeight="1" x14ac:dyDescent="0.3">
      <c r="A10" s="142"/>
      <c r="B10" s="156" t="s">
        <v>47</v>
      </c>
      <c r="C10" s="4"/>
      <c r="D10" s="159">
        <v>1</v>
      </c>
      <c r="E10" s="145"/>
      <c r="F10" s="4"/>
      <c r="G10" s="4"/>
      <c r="H10" s="8"/>
      <c r="I10" s="8"/>
      <c r="J10" s="3"/>
      <c r="K10" s="9"/>
    </row>
    <row r="11" spans="1:11" ht="12.9" customHeight="1" x14ac:dyDescent="0.3">
      <c r="A11" s="142"/>
      <c r="B11" s="142"/>
      <c r="C11" s="4"/>
      <c r="D11" s="142"/>
      <c r="E11" s="142"/>
      <c r="F11" s="4"/>
      <c r="G11" s="4"/>
      <c r="H11" s="8"/>
      <c r="I11" s="8"/>
      <c r="J11" s="3"/>
      <c r="K11" s="9"/>
    </row>
    <row r="12" spans="1:11" ht="12.9" customHeight="1" x14ac:dyDescent="0.3">
      <c r="A12" s="141" t="s">
        <v>169</v>
      </c>
      <c r="B12" s="141"/>
      <c r="C12" s="4"/>
      <c r="D12" s="142"/>
      <c r="E12" s="142"/>
      <c r="F12" s="4"/>
      <c r="G12" s="4"/>
      <c r="H12" s="8"/>
      <c r="I12" s="8"/>
      <c r="J12" s="3"/>
      <c r="K12" s="9"/>
    </row>
    <row r="13" spans="1:11" ht="12.9" customHeight="1" x14ac:dyDescent="0.3">
      <c r="A13" s="142"/>
      <c r="B13" s="156" t="s">
        <v>148</v>
      </c>
      <c r="C13" s="4"/>
      <c r="D13" s="156">
        <v>8</v>
      </c>
      <c r="E13" s="144"/>
      <c r="F13" s="4"/>
      <c r="G13" s="4"/>
      <c r="H13" s="8"/>
      <c r="I13" s="8"/>
      <c r="J13" s="3"/>
      <c r="K13" s="9"/>
    </row>
    <row r="14" spans="1:11" ht="12.9" customHeight="1" x14ac:dyDescent="0.3">
      <c r="A14" s="142"/>
      <c r="B14" s="156" t="s">
        <v>149</v>
      </c>
      <c r="C14" s="4"/>
      <c r="D14" s="156">
        <v>6</v>
      </c>
      <c r="E14" s="144"/>
      <c r="F14" s="4"/>
      <c r="G14" s="4"/>
      <c r="H14" s="8"/>
      <c r="I14" s="8"/>
      <c r="J14" s="3"/>
      <c r="K14" s="9"/>
    </row>
    <row r="15" spans="1:11" ht="12.9" customHeight="1" x14ac:dyDescent="0.3">
      <c r="A15" s="142"/>
      <c r="B15" s="156" t="s">
        <v>150</v>
      </c>
      <c r="C15" s="4"/>
      <c r="D15" s="156">
        <v>4</v>
      </c>
      <c r="E15" s="144"/>
      <c r="F15" s="4"/>
      <c r="G15" s="4"/>
      <c r="H15" s="8"/>
      <c r="I15" s="8"/>
      <c r="J15" s="3"/>
      <c r="K15" s="9"/>
    </row>
    <row r="16" spans="1:11" ht="12.9" customHeight="1" x14ac:dyDescent="0.3">
      <c r="A16" s="142"/>
      <c r="B16" s="156" t="s">
        <v>48</v>
      </c>
      <c r="C16" s="4"/>
      <c r="D16" s="159">
        <v>1</v>
      </c>
      <c r="E16" s="145"/>
      <c r="F16" s="4"/>
      <c r="G16" s="4"/>
      <c r="H16" s="8"/>
      <c r="I16" s="8"/>
      <c r="J16" s="3"/>
      <c r="K16" s="9"/>
    </row>
    <row r="17" spans="1:11" ht="12.9" customHeight="1" x14ac:dyDescent="0.3">
      <c r="A17" s="142"/>
      <c r="B17" s="142"/>
      <c r="C17" s="4"/>
      <c r="D17" s="142"/>
      <c r="E17" s="142"/>
      <c r="F17" s="4"/>
      <c r="G17" s="4"/>
      <c r="H17" s="8"/>
      <c r="I17" s="8"/>
      <c r="J17" s="3"/>
      <c r="K17" s="9"/>
    </row>
    <row r="18" spans="1:11" ht="12.9" customHeight="1" x14ac:dyDescent="0.3">
      <c r="A18" s="141" t="s">
        <v>170</v>
      </c>
      <c r="B18" s="141"/>
      <c r="C18" s="4"/>
      <c r="D18" s="142"/>
      <c r="E18" s="142"/>
      <c r="F18" s="4"/>
      <c r="G18" s="4"/>
      <c r="H18" s="8"/>
      <c r="I18" s="8"/>
      <c r="J18" s="3"/>
      <c r="K18" s="9"/>
    </row>
    <row r="19" spans="1:11" ht="12.9" customHeight="1" x14ac:dyDescent="0.3">
      <c r="A19" s="142"/>
      <c r="B19" s="156" t="s">
        <v>151</v>
      </c>
      <c r="C19" s="4"/>
      <c r="D19" s="156">
        <v>5</v>
      </c>
      <c r="E19" s="144"/>
      <c r="F19" s="4"/>
      <c r="G19" s="4"/>
      <c r="H19" s="8"/>
      <c r="I19" s="8"/>
      <c r="J19" s="3"/>
      <c r="K19" s="9"/>
    </row>
    <row r="20" spans="1:11" ht="12.9" customHeight="1" x14ac:dyDescent="0.3">
      <c r="A20" s="142"/>
      <c r="B20" s="157" t="s">
        <v>152</v>
      </c>
      <c r="C20" s="4"/>
      <c r="D20" s="156">
        <v>4</v>
      </c>
      <c r="E20" s="144"/>
      <c r="F20" s="4"/>
      <c r="G20" s="4"/>
      <c r="H20" s="8"/>
      <c r="I20" s="8"/>
      <c r="J20" s="3"/>
      <c r="K20" s="9"/>
    </row>
    <row r="21" spans="1:11" ht="12.9" customHeight="1" x14ac:dyDescent="0.3">
      <c r="A21" s="142"/>
      <c r="B21" s="158" t="s">
        <v>153</v>
      </c>
      <c r="C21" s="4"/>
      <c r="D21" s="156">
        <v>3</v>
      </c>
      <c r="E21" s="144"/>
      <c r="F21" s="4"/>
      <c r="G21" s="4"/>
      <c r="H21" s="8"/>
      <c r="I21" s="8"/>
      <c r="J21" s="3"/>
      <c r="K21" s="9"/>
    </row>
    <row r="22" spans="1:11" ht="12.9" customHeight="1" x14ac:dyDescent="0.3">
      <c r="A22" s="142"/>
      <c r="B22" s="157" t="s">
        <v>49</v>
      </c>
      <c r="C22" s="4"/>
      <c r="D22" s="159">
        <v>2</v>
      </c>
      <c r="E22" s="145"/>
      <c r="F22" s="4"/>
      <c r="G22" s="4"/>
      <c r="H22" s="8"/>
      <c r="I22" s="8"/>
      <c r="J22" s="3"/>
      <c r="K22" s="9"/>
    </row>
    <row r="23" spans="1:11" ht="12.9" customHeight="1" x14ac:dyDescent="0.3">
      <c r="A23" s="142"/>
      <c r="B23" s="142"/>
      <c r="C23" s="4"/>
      <c r="D23" s="142"/>
      <c r="E23" s="142"/>
      <c r="F23" s="4"/>
      <c r="G23" s="4"/>
      <c r="H23" s="8"/>
      <c r="I23" s="8"/>
      <c r="J23" s="3"/>
      <c r="K23" s="9"/>
    </row>
    <row r="24" spans="1:11" ht="12.9" customHeight="1" x14ac:dyDescent="0.3">
      <c r="A24" s="141" t="s">
        <v>171</v>
      </c>
      <c r="B24" s="141"/>
      <c r="C24" s="4"/>
      <c r="D24" s="142"/>
      <c r="E24" s="142"/>
      <c r="F24" s="4"/>
      <c r="G24" s="4"/>
      <c r="H24" s="8"/>
      <c r="I24" s="8"/>
      <c r="J24" s="3"/>
      <c r="K24" s="9"/>
    </row>
    <row r="25" spans="1:11" ht="12.9" customHeight="1" x14ac:dyDescent="0.3">
      <c r="A25" s="142"/>
      <c r="B25" s="146" t="s">
        <v>154</v>
      </c>
      <c r="C25" s="4"/>
      <c r="D25" s="142">
        <v>5</v>
      </c>
      <c r="E25" s="144"/>
      <c r="F25" s="4"/>
      <c r="G25" s="4"/>
      <c r="H25" s="8"/>
      <c r="I25" s="8"/>
      <c r="J25" s="3"/>
      <c r="K25" s="9"/>
    </row>
    <row r="26" spans="1:11" ht="12.9" customHeight="1" x14ac:dyDescent="0.3">
      <c r="A26" s="142"/>
      <c r="B26" s="146" t="s">
        <v>155</v>
      </c>
      <c r="C26" s="4"/>
      <c r="D26" s="142">
        <v>4</v>
      </c>
      <c r="E26" s="144"/>
      <c r="F26" s="4"/>
      <c r="G26" s="4"/>
      <c r="H26" s="8"/>
      <c r="I26" s="8"/>
      <c r="J26" s="3"/>
      <c r="K26" s="9"/>
    </row>
    <row r="27" spans="1:11" ht="12.9" customHeight="1" x14ac:dyDescent="0.25">
      <c r="A27" s="142"/>
      <c r="B27" s="146" t="s">
        <v>156</v>
      </c>
      <c r="C27" s="4"/>
      <c r="D27" s="142">
        <v>3</v>
      </c>
      <c r="E27" s="144"/>
      <c r="F27" s="4"/>
      <c r="G27" s="4"/>
      <c r="H27" s="4"/>
      <c r="I27" s="4"/>
      <c r="J27" s="3"/>
    </row>
    <row r="28" spans="1:11" ht="12.9" customHeight="1" x14ac:dyDescent="0.25">
      <c r="A28" s="142"/>
      <c r="B28" s="146" t="s">
        <v>50</v>
      </c>
      <c r="C28" s="4"/>
      <c r="D28" s="142">
        <v>2</v>
      </c>
      <c r="E28" s="144"/>
      <c r="F28" s="4"/>
      <c r="G28" s="4"/>
      <c r="H28" s="4"/>
      <c r="I28" s="4"/>
      <c r="J28" s="3"/>
    </row>
    <row r="29" spans="1:11" ht="12.9" customHeight="1" x14ac:dyDescent="0.25">
      <c r="A29" s="142"/>
      <c r="B29" s="146" t="s">
        <v>51</v>
      </c>
      <c r="C29" s="4"/>
      <c r="D29" s="143">
        <v>1</v>
      </c>
      <c r="E29" s="145"/>
      <c r="F29" s="4"/>
      <c r="G29" s="4"/>
      <c r="H29" s="4"/>
      <c r="I29" s="4"/>
      <c r="J29" s="3"/>
    </row>
    <row r="30" spans="1:11" ht="12.9" customHeight="1" x14ac:dyDescent="0.3">
      <c r="A30" s="142"/>
      <c r="B30" s="142"/>
      <c r="C30" s="4"/>
      <c r="D30" s="142"/>
      <c r="E30" s="142"/>
      <c r="F30" s="4"/>
      <c r="G30" s="4"/>
      <c r="H30" s="11"/>
      <c r="I30" s="11"/>
      <c r="J30" s="3"/>
      <c r="K30" s="12"/>
    </row>
    <row r="31" spans="1:11" ht="12.9" customHeight="1" x14ac:dyDescent="0.25">
      <c r="A31" s="141" t="s">
        <v>172</v>
      </c>
      <c r="B31" s="141"/>
      <c r="C31" s="4"/>
      <c r="D31" s="142"/>
      <c r="E31" s="142"/>
      <c r="F31" s="4"/>
      <c r="G31" s="4"/>
      <c r="H31" s="4"/>
      <c r="I31" s="4"/>
      <c r="J31" s="3"/>
    </row>
    <row r="32" spans="1:11" ht="12.9" customHeight="1" x14ac:dyDescent="0.25">
      <c r="A32" s="142"/>
      <c r="B32" s="146" t="s">
        <v>158</v>
      </c>
      <c r="C32" s="4"/>
      <c r="D32" s="142">
        <v>4</v>
      </c>
      <c r="E32" s="144"/>
      <c r="F32" s="4"/>
      <c r="G32" s="4"/>
      <c r="H32" s="4"/>
      <c r="I32" s="4"/>
      <c r="J32" s="3"/>
    </row>
    <row r="33" spans="1:11" ht="12.9" customHeight="1" x14ac:dyDescent="0.25">
      <c r="A33" s="142"/>
      <c r="B33" s="146" t="s">
        <v>54</v>
      </c>
      <c r="C33" s="4"/>
      <c r="D33" s="142">
        <v>3</v>
      </c>
      <c r="E33" s="144"/>
      <c r="F33" s="4"/>
      <c r="G33" s="4"/>
      <c r="H33" s="4"/>
      <c r="I33" s="4"/>
      <c r="J33" s="14"/>
    </row>
    <row r="34" spans="1:11" ht="12.9" customHeight="1" x14ac:dyDescent="0.3">
      <c r="A34" s="142"/>
      <c r="B34" s="146" t="s">
        <v>55</v>
      </c>
      <c r="C34" s="4"/>
      <c r="D34" s="142">
        <v>2</v>
      </c>
      <c r="E34" s="144"/>
      <c r="F34" s="4"/>
      <c r="G34" s="4"/>
      <c r="H34" s="4"/>
      <c r="I34" s="4"/>
      <c r="J34" s="3"/>
      <c r="K34" s="15"/>
    </row>
    <row r="35" spans="1:11" ht="12.9" customHeight="1" x14ac:dyDescent="0.25">
      <c r="A35" s="142"/>
      <c r="B35" s="146" t="s">
        <v>56</v>
      </c>
      <c r="C35" s="4"/>
      <c r="D35" s="143">
        <v>1</v>
      </c>
      <c r="E35" s="145"/>
      <c r="F35" s="4"/>
      <c r="G35" s="4"/>
      <c r="H35" s="4"/>
      <c r="I35" s="13"/>
      <c r="J35" s="3"/>
    </row>
    <row r="36" spans="1:11" ht="12.9" customHeight="1" x14ac:dyDescent="0.25">
      <c r="A36" s="4"/>
      <c r="B36" s="4"/>
      <c r="C36" s="4"/>
      <c r="D36" s="4"/>
      <c r="E36" s="142"/>
      <c r="F36" s="4"/>
      <c r="G36" s="4"/>
      <c r="H36" s="4"/>
      <c r="I36" s="4"/>
      <c r="J36" s="14"/>
    </row>
    <row r="37" spans="1:11" ht="12.9" customHeight="1" x14ac:dyDescent="0.25">
      <c r="A37" s="10" t="s">
        <v>173</v>
      </c>
      <c r="B37" s="10"/>
      <c r="C37" s="4"/>
      <c r="D37" s="4"/>
      <c r="E37" s="4"/>
      <c r="F37" s="4"/>
      <c r="G37" s="4"/>
      <c r="H37" s="4"/>
      <c r="I37" s="11"/>
      <c r="J37" s="16"/>
    </row>
    <row r="38" spans="1:11" ht="12.9" customHeight="1" x14ac:dyDescent="0.25">
      <c r="A38" s="4"/>
      <c r="B38" s="147" t="s">
        <v>163</v>
      </c>
      <c r="C38" s="4"/>
      <c r="D38" s="4">
        <v>4</v>
      </c>
      <c r="E38" s="5"/>
      <c r="F38" s="4"/>
      <c r="G38" s="4"/>
      <c r="H38" s="4"/>
      <c r="I38" s="4"/>
      <c r="J38" s="3"/>
    </row>
    <row r="39" spans="1:11" ht="12.9" customHeight="1" x14ac:dyDescent="0.25">
      <c r="A39" s="4"/>
      <c r="B39" s="147" t="s">
        <v>157</v>
      </c>
      <c r="C39" s="4"/>
      <c r="D39" s="4">
        <v>3</v>
      </c>
      <c r="E39" s="5"/>
      <c r="F39" s="4"/>
      <c r="G39" s="4"/>
      <c r="H39" s="4"/>
      <c r="I39" s="4"/>
      <c r="J39" s="3"/>
    </row>
    <row r="40" spans="1:11" ht="12.9" customHeight="1" x14ac:dyDescent="0.3">
      <c r="A40" s="4"/>
      <c r="B40" s="147" t="s">
        <v>52</v>
      </c>
      <c r="C40" s="4"/>
      <c r="D40" s="4">
        <v>2</v>
      </c>
      <c r="E40" s="5"/>
      <c r="F40" s="4"/>
      <c r="G40" s="4"/>
      <c r="H40" s="4"/>
      <c r="I40" s="4"/>
      <c r="J40" s="3"/>
      <c r="K40" s="15"/>
    </row>
    <row r="41" spans="1:11" ht="12.9" customHeight="1" x14ac:dyDescent="0.3">
      <c r="A41" s="4"/>
      <c r="B41" s="147" t="s">
        <v>162</v>
      </c>
      <c r="C41" s="4"/>
      <c r="D41" s="6">
        <v>1</v>
      </c>
      <c r="E41" s="7"/>
      <c r="F41" s="4"/>
      <c r="G41" s="4"/>
      <c r="H41" s="4"/>
      <c r="I41" s="4"/>
      <c r="J41" s="3"/>
      <c r="K41" s="15"/>
    </row>
    <row r="42" spans="1:11" ht="12.9" customHeight="1" x14ac:dyDescent="0.3">
      <c r="A42" s="4"/>
      <c r="B42" s="4"/>
      <c r="C42" s="4"/>
      <c r="D42" s="4"/>
      <c r="E42" s="4"/>
      <c r="F42" s="4"/>
      <c r="G42" s="4"/>
      <c r="H42" s="4"/>
      <c r="I42" s="4"/>
      <c r="J42" s="14" t="s">
        <v>53</v>
      </c>
      <c r="K42" s="15"/>
    </row>
    <row r="43" spans="1:11" ht="12.9" customHeight="1" x14ac:dyDescent="0.25">
      <c r="A43" s="10" t="s">
        <v>174</v>
      </c>
      <c r="B43" s="10"/>
      <c r="C43" s="4"/>
      <c r="D43" s="4"/>
      <c r="E43" s="4"/>
      <c r="F43" s="4"/>
      <c r="G43" s="4"/>
      <c r="H43" s="4"/>
      <c r="I43" s="4"/>
      <c r="J43" s="3"/>
    </row>
    <row r="44" spans="1:11" ht="12.9" customHeight="1" x14ac:dyDescent="0.25">
      <c r="A44" s="4"/>
      <c r="B44" s="147" t="s">
        <v>57</v>
      </c>
      <c r="C44" s="4"/>
      <c r="D44" s="4">
        <v>3</v>
      </c>
      <c r="E44" s="5"/>
      <c r="F44" s="4"/>
      <c r="G44" s="4"/>
      <c r="H44" s="4"/>
      <c r="I44" s="4"/>
      <c r="J44" s="3"/>
    </row>
    <row r="45" spans="1:11" ht="12.9" customHeight="1" x14ac:dyDescent="0.25">
      <c r="A45" s="4"/>
      <c r="B45" s="147" t="s">
        <v>58</v>
      </c>
      <c r="C45" s="4"/>
      <c r="D45" s="4">
        <v>2</v>
      </c>
      <c r="E45" s="5"/>
      <c r="F45" s="4"/>
      <c r="G45" s="4"/>
      <c r="H45" s="4"/>
      <c r="I45" s="4"/>
      <c r="J45" s="3"/>
    </row>
    <row r="46" spans="1:11" ht="12.9" customHeight="1" x14ac:dyDescent="0.25">
      <c r="A46" s="4"/>
      <c r="B46" s="147" t="s">
        <v>59</v>
      </c>
      <c r="C46" s="4"/>
      <c r="D46" s="6">
        <v>1</v>
      </c>
      <c r="E46" s="7"/>
      <c r="F46" s="4"/>
      <c r="G46" s="4"/>
      <c r="H46" s="4"/>
      <c r="I46" s="4"/>
      <c r="J46" s="3"/>
    </row>
    <row r="47" spans="1:11" ht="12.9" customHeight="1" x14ac:dyDescent="0.3">
      <c r="A47" s="4"/>
      <c r="B47" s="4"/>
      <c r="C47" s="4"/>
      <c r="D47" s="4"/>
      <c r="E47" s="4"/>
      <c r="F47" s="4"/>
      <c r="G47" s="4"/>
      <c r="H47" s="4"/>
      <c r="I47" s="4"/>
      <c r="J47" s="3"/>
      <c r="K47" s="15"/>
    </row>
    <row r="48" spans="1:11" ht="12.9" customHeight="1" x14ac:dyDescent="0.3">
      <c r="A48" s="10" t="s">
        <v>175</v>
      </c>
      <c r="B48" s="10"/>
      <c r="C48" s="4"/>
      <c r="D48" s="4"/>
      <c r="E48" s="4"/>
      <c r="F48" s="4"/>
      <c r="G48" s="4"/>
      <c r="H48" s="4"/>
      <c r="I48" s="4"/>
      <c r="J48" s="3"/>
      <c r="K48" s="15"/>
    </row>
    <row r="49" spans="1:15" ht="12.9" customHeight="1" x14ac:dyDescent="0.3">
      <c r="A49" s="4"/>
      <c r="B49" s="13" t="s">
        <v>164</v>
      </c>
      <c r="C49" s="4"/>
      <c r="D49" s="4">
        <v>5</v>
      </c>
      <c r="E49" s="5"/>
      <c r="F49" s="4"/>
      <c r="G49" s="4"/>
      <c r="H49" s="4"/>
      <c r="I49" s="4"/>
      <c r="J49" s="3"/>
      <c r="K49" s="12"/>
    </row>
    <row r="50" spans="1:15" ht="12.9" customHeight="1" x14ac:dyDescent="0.25">
      <c r="A50" s="4"/>
      <c r="B50" s="147" t="s">
        <v>165</v>
      </c>
      <c r="C50" s="4"/>
      <c r="D50" s="4">
        <v>4</v>
      </c>
      <c r="E50" s="5"/>
      <c r="F50" s="4"/>
      <c r="G50" s="4"/>
      <c r="H50" s="4"/>
      <c r="I50" s="4"/>
      <c r="J50" s="3"/>
    </row>
    <row r="51" spans="1:15" ht="12.9" customHeight="1" x14ac:dyDescent="0.25">
      <c r="A51" s="4"/>
      <c r="B51" s="147" t="s">
        <v>166</v>
      </c>
      <c r="C51" s="4"/>
      <c r="D51" s="4">
        <v>3</v>
      </c>
      <c r="E51" s="5"/>
      <c r="F51" s="4"/>
      <c r="G51" s="4"/>
      <c r="H51" s="4"/>
      <c r="I51" s="4"/>
      <c r="J51" s="3"/>
    </row>
    <row r="52" spans="1:15" ht="12.9" customHeight="1" x14ac:dyDescent="0.25">
      <c r="A52" s="4"/>
      <c r="B52" s="13" t="s">
        <v>167</v>
      </c>
      <c r="C52" s="4"/>
      <c r="D52" s="4">
        <v>2</v>
      </c>
      <c r="E52" s="5"/>
      <c r="F52" s="4"/>
      <c r="G52" s="4"/>
      <c r="H52" s="4"/>
      <c r="I52" s="4"/>
      <c r="J52" s="14"/>
    </row>
    <row r="53" spans="1:15" ht="12.9" customHeight="1" x14ac:dyDescent="0.25">
      <c r="A53" s="4"/>
      <c r="B53" s="147" t="s">
        <v>60</v>
      </c>
      <c r="C53" s="4"/>
      <c r="D53" s="6">
        <v>1</v>
      </c>
      <c r="E53" s="7"/>
      <c r="G53" s="4"/>
      <c r="H53" s="4"/>
      <c r="I53" s="4"/>
      <c r="J53" s="14"/>
    </row>
    <row r="54" spans="1:15" ht="12.9" customHeight="1" x14ac:dyDescent="0.3">
      <c r="A54" s="4"/>
      <c r="B54" s="4"/>
      <c r="C54" s="4"/>
      <c r="D54" s="4"/>
      <c r="E54" s="4"/>
      <c r="F54" s="4"/>
      <c r="G54" s="4"/>
      <c r="H54" s="4"/>
      <c r="I54" s="4"/>
      <c r="J54" s="16"/>
      <c r="K54" s="12"/>
    </row>
    <row r="55" spans="1:15" ht="12.9" customHeight="1" x14ac:dyDescent="0.3">
      <c r="A55" s="4"/>
      <c r="B55" s="136" t="s">
        <v>143</v>
      </c>
      <c r="C55" s="17" t="s">
        <v>61</v>
      </c>
      <c r="D55" s="4"/>
      <c r="E55" s="138"/>
      <c r="F55" s="4"/>
      <c r="G55" s="4"/>
      <c r="H55" s="4"/>
      <c r="I55" s="4"/>
      <c r="J55" s="3"/>
      <c r="L55" s="12"/>
    </row>
    <row r="56" spans="1:15" ht="12.9" customHeight="1" x14ac:dyDescent="0.25">
      <c r="A56" s="149" t="s">
        <v>63</v>
      </c>
      <c r="B56" s="148" t="s">
        <v>144</v>
      </c>
      <c r="F56" s="4"/>
      <c r="G56" s="4"/>
      <c r="H56" s="4"/>
      <c r="I56" s="4"/>
      <c r="J56" s="3"/>
    </row>
    <row r="57" spans="1:15" ht="12.9" customHeight="1" x14ac:dyDescent="0.25">
      <c r="A57" s="150" t="s">
        <v>140</v>
      </c>
      <c r="B57" s="148" t="s">
        <v>141</v>
      </c>
      <c r="F57" s="4"/>
      <c r="G57" s="4"/>
      <c r="H57" s="4"/>
      <c r="I57" s="4"/>
      <c r="J57" s="14"/>
    </row>
    <row r="58" spans="1:15" ht="12.9" customHeight="1" x14ac:dyDescent="0.25">
      <c r="A58" s="151" t="s">
        <v>139</v>
      </c>
      <c r="B58" s="148" t="s">
        <v>142</v>
      </c>
      <c r="F58" s="4"/>
      <c r="G58" s="4"/>
      <c r="H58" s="4"/>
      <c r="I58" s="4"/>
      <c r="J58" s="14"/>
    </row>
    <row r="59" spans="1:15" ht="12.9" customHeight="1" x14ac:dyDescent="0.3">
      <c r="A59" s="152" t="s">
        <v>62</v>
      </c>
      <c r="B59" s="148" t="s">
        <v>145</v>
      </c>
      <c r="F59" s="4"/>
      <c r="G59" s="4"/>
      <c r="H59" s="4"/>
      <c r="I59" s="4"/>
      <c r="J59" s="3"/>
      <c r="K59" s="15"/>
    </row>
    <row r="60" spans="1:15" ht="12.9" customHeight="1" x14ac:dyDescent="0.3">
      <c r="F60" s="4"/>
      <c r="G60" s="4"/>
      <c r="H60" s="4"/>
      <c r="I60" s="4"/>
      <c r="J60" s="3"/>
      <c r="K60" s="15"/>
    </row>
    <row r="61" spans="1:15" ht="12.9" customHeight="1" x14ac:dyDescent="0.3">
      <c r="B61" s="137"/>
      <c r="F61" s="4"/>
      <c r="G61" s="4"/>
      <c r="H61" s="4"/>
      <c r="I61" s="4"/>
      <c r="J61" s="3"/>
      <c r="K61" s="12"/>
      <c r="L61" s="12"/>
      <c r="M61" s="12"/>
      <c r="O61" s="12"/>
    </row>
    <row r="62" spans="1:15" ht="12.9" customHeight="1" x14ac:dyDescent="0.25">
      <c r="G62" s="4"/>
      <c r="H62" s="4"/>
      <c r="I62" s="4"/>
      <c r="J62" s="3"/>
    </row>
    <row r="63" spans="1:15" ht="12.9" customHeight="1" x14ac:dyDescent="0.25">
      <c r="G63" s="4"/>
      <c r="H63" s="4"/>
      <c r="I63" s="4"/>
      <c r="J63" s="3"/>
    </row>
    <row r="64" spans="1:15" ht="12.9" customHeight="1" x14ac:dyDescent="0.3">
      <c r="H64" s="4"/>
      <c r="I64" s="4"/>
      <c r="L64" s="15"/>
    </row>
    <row r="65" spans="8:14" ht="12.9" customHeight="1" x14ac:dyDescent="0.25">
      <c r="H65" s="4"/>
      <c r="I65" s="4"/>
    </row>
    <row r="66" spans="8:14" ht="12.9" customHeight="1" x14ac:dyDescent="0.25">
      <c r="H66" s="4"/>
      <c r="I66" s="4"/>
    </row>
    <row r="67" spans="8:14" ht="12.9" customHeight="1" x14ac:dyDescent="0.3">
      <c r="L67" s="12"/>
      <c r="N67" s="12"/>
    </row>
    <row r="68" spans="8:14" ht="12.9" customHeight="1" x14ac:dyDescent="0.25"/>
    <row r="69" spans="8:14" ht="12.9" customHeight="1" x14ac:dyDescent="0.25"/>
    <row r="72" spans="8:14" ht="15.6" x14ac:dyDescent="0.3">
      <c r="M72" s="12"/>
    </row>
    <row r="79" spans="8:14" ht="15.6" x14ac:dyDescent="0.3">
      <c r="L79" s="12"/>
      <c r="N79" s="12"/>
    </row>
    <row r="86" spans="1:6" x14ac:dyDescent="0.25">
      <c r="A86" s="102"/>
      <c r="B86" s="103"/>
      <c r="C86" s="102"/>
      <c r="D86" s="102"/>
      <c r="E86" s="102"/>
      <c r="F86" s="102"/>
    </row>
    <row r="87" spans="1:6" x14ac:dyDescent="0.25">
      <c r="A87" s="102"/>
      <c r="B87" s="102"/>
      <c r="C87" s="102"/>
      <c r="D87" s="102"/>
      <c r="E87" s="102"/>
      <c r="F87" s="104"/>
    </row>
    <row r="88" spans="1:6" ht="12" customHeight="1" x14ac:dyDescent="0.25">
      <c r="A88" s="102"/>
      <c r="B88" s="105"/>
      <c r="C88" s="102"/>
      <c r="D88" s="102"/>
      <c r="E88" s="102"/>
      <c r="F88" s="104"/>
    </row>
    <row r="89" spans="1:6" x14ac:dyDescent="0.25">
      <c r="C89" s="105"/>
      <c r="D89" s="105"/>
      <c r="E89" s="105"/>
      <c r="F89" s="105"/>
    </row>
  </sheetData>
  <phoneticPr fontId="19" type="noConversion"/>
  <conditionalFormatting sqref="B3:E6">
    <cfRule type="dataBar" priority="1">
      <dataBar>
        <cfvo type="min"/>
        <cfvo type="max"/>
        <color rgb="FF638EC6"/>
      </dataBar>
      <extLst>
        <ext xmlns:x14="http://schemas.microsoft.com/office/spreadsheetml/2009/9/main" uri="{B025F937-C7B1-47D3-B67F-A62EFF666E3E}">
          <x14:id>{3A730D5E-F98E-46E8-B72B-72C1BD94340C}</x14:id>
        </ext>
      </extLst>
    </cfRule>
  </conditionalFormatting>
  <conditionalFormatting sqref="E55">
    <cfRule type="cellIs" dxfId="7" priority="2" stopIfTrue="1" operator="between">
      <formula>33</formula>
      <formula>44</formula>
    </cfRule>
    <cfRule type="cellIs" dxfId="6" priority="3" stopIfTrue="1" operator="between">
      <formula>27</formula>
      <formula>32</formula>
    </cfRule>
    <cfRule type="cellIs" dxfId="5" priority="4" stopIfTrue="1" operator="between">
      <formula>21</formula>
      <formula>26</formula>
    </cfRule>
  </conditionalFormatting>
  <pageMargins left="0.52" right="0.39" top="0.52" bottom="0.26" header="0.26" footer="0.17"/>
  <pageSetup paperSize="9" orientation="portrait" r:id="rId1"/>
  <headerFooter alignWithMargins="0"/>
  <extLst>
    <ext xmlns:x14="http://schemas.microsoft.com/office/spreadsheetml/2009/9/main" uri="{78C0D931-6437-407d-A8EE-F0AAD7539E65}">
      <x14:conditionalFormattings>
        <x14:conditionalFormatting xmlns:xm="http://schemas.microsoft.com/office/excel/2006/main">
          <x14:cfRule type="dataBar" id="{3A730D5E-F98E-46E8-B72B-72C1BD94340C}">
            <x14:dataBar minLength="0" maxLength="100" gradient="0">
              <x14:cfvo type="autoMin"/>
              <x14:cfvo type="autoMax"/>
              <x14:negativeFillColor rgb="FFFF0000"/>
              <x14:axisColor rgb="FF000000"/>
            </x14:dataBar>
          </x14:cfRule>
          <xm:sqref>B3:E6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3"/>
  <sheetViews>
    <sheetView tabSelected="1" workbookViewId="0">
      <selection sqref="A1:E1"/>
    </sheetView>
  </sheetViews>
  <sheetFormatPr defaultRowHeight="13.2" x14ac:dyDescent="0.25"/>
  <cols>
    <col min="2" max="2" width="8.109375" customWidth="1"/>
    <col min="3" max="3" width="2.6640625" customWidth="1"/>
    <col min="4" max="4" width="44" customWidth="1"/>
    <col min="5" max="5" width="57.109375" customWidth="1"/>
    <col min="6" max="6" width="3.44140625" customWidth="1"/>
    <col min="7" max="7" width="69" customWidth="1"/>
    <col min="8" max="8" width="2.5546875" hidden="1" customWidth="1"/>
    <col min="9" max="9" width="12.44140625" hidden="1" customWidth="1"/>
    <col min="10" max="10" width="6.88671875" hidden="1" customWidth="1"/>
    <col min="11" max="11" width="2.5546875" hidden="1" customWidth="1"/>
    <col min="12" max="12" width="13" hidden="1" customWidth="1"/>
    <col min="13" max="13" width="93.88671875" hidden="1" customWidth="1"/>
    <col min="14" max="14" width="5.88671875" hidden="1" customWidth="1"/>
    <col min="15" max="16" width="2.5546875" hidden="1" customWidth="1"/>
    <col min="17" max="17" width="9.109375" hidden="1" customWidth="1"/>
    <col min="18" max="18" width="23.109375" hidden="1" customWidth="1"/>
    <col min="19" max="19" width="9.109375" hidden="1" customWidth="1"/>
    <col min="20" max="20" width="0" hidden="1" customWidth="1"/>
  </cols>
  <sheetData>
    <row r="1" spans="1:18" ht="17.399999999999999" x14ac:dyDescent="0.3">
      <c r="A1" s="172" t="s">
        <v>191</v>
      </c>
      <c r="M1" t="s">
        <v>192</v>
      </c>
      <c r="R1" t="s">
        <v>192</v>
      </c>
    </row>
    <row r="2" spans="1:18" ht="17.399999999999999" x14ac:dyDescent="0.3">
      <c r="A2" s="172"/>
      <c r="M2" s="169" t="s">
        <v>193</v>
      </c>
      <c r="R2" s="169" t="s">
        <v>194</v>
      </c>
    </row>
    <row r="3" spans="1:18" ht="17.399999999999999" x14ac:dyDescent="0.3">
      <c r="A3" s="172"/>
      <c r="M3" s="169" t="s">
        <v>195</v>
      </c>
      <c r="R3" s="169" t="s">
        <v>196</v>
      </c>
    </row>
    <row r="4" spans="1:18" x14ac:dyDescent="0.25">
      <c r="M4" s="169" t="s">
        <v>197</v>
      </c>
      <c r="R4" s="169" t="s">
        <v>198</v>
      </c>
    </row>
    <row r="5" spans="1:18" ht="14.4" x14ac:dyDescent="0.3">
      <c r="A5" t="s">
        <v>199</v>
      </c>
      <c r="D5" s="173" t="s">
        <v>200</v>
      </c>
      <c r="E5" s="174" t="s">
        <v>159</v>
      </c>
      <c r="G5" s="175"/>
      <c r="M5" s="169" t="s">
        <v>201</v>
      </c>
      <c r="R5" s="169" t="s">
        <v>202</v>
      </c>
    </row>
    <row r="6" spans="1:18" ht="14.4" x14ac:dyDescent="0.3">
      <c r="D6" s="176" t="s">
        <v>203</v>
      </c>
      <c r="E6" s="174" t="s">
        <v>204</v>
      </c>
      <c r="G6" s="177"/>
      <c r="M6" s="169" t="s">
        <v>159</v>
      </c>
      <c r="R6" s="169" t="s">
        <v>205</v>
      </c>
    </row>
    <row r="7" spans="1:18" ht="14.4" x14ac:dyDescent="0.3">
      <c r="D7" s="173" t="s">
        <v>206</v>
      </c>
      <c r="E7" s="174" t="s">
        <v>192</v>
      </c>
      <c r="G7" s="177"/>
      <c r="M7" s="169" t="s">
        <v>207</v>
      </c>
      <c r="R7" s="169" t="s">
        <v>208</v>
      </c>
    </row>
    <row r="8" spans="1:18" x14ac:dyDescent="0.25">
      <c r="M8" s="169" t="s">
        <v>209</v>
      </c>
      <c r="R8" s="169" t="s">
        <v>210</v>
      </c>
    </row>
    <row r="9" spans="1:18" x14ac:dyDescent="0.25">
      <c r="I9" t="s">
        <v>211</v>
      </c>
      <c r="K9" t="s">
        <v>212</v>
      </c>
      <c r="M9" t="s">
        <v>213</v>
      </c>
      <c r="N9">
        <v>30</v>
      </c>
      <c r="R9" s="169" t="s">
        <v>214</v>
      </c>
    </row>
    <row r="10" spans="1:18" ht="14.4" x14ac:dyDescent="0.3">
      <c r="A10" s="178" t="s">
        <v>215</v>
      </c>
      <c r="B10" s="178"/>
      <c r="C10" s="178"/>
      <c r="D10" s="178" t="s">
        <v>212</v>
      </c>
      <c r="E10" s="179" t="s">
        <v>192</v>
      </c>
      <c r="G10" s="175" t="str">
        <f>IF(E10=M9,N9,IF(E10=M10,N10,IF(E10=M11,N11,IF(E10=M12,N12,IF(E10=M13,N13,"")))))</f>
        <v/>
      </c>
      <c r="M10" s="169" t="s">
        <v>216</v>
      </c>
      <c r="N10">
        <v>9</v>
      </c>
      <c r="R10" s="169" t="s">
        <v>217</v>
      </c>
    </row>
    <row r="11" spans="1:18" ht="14.4" x14ac:dyDescent="0.3">
      <c r="A11" s="178"/>
      <c r="B11" s="178"/>
      <c r="C11" s="178"/>
      <c r="D11" s="178" t="s">
        <v>218</v>
      </c>
      <c r="E11" s="179" t="s">
        <v>192</v>
      </c>
      <c r="G11" s="175" t="str">
        <f>IF(E11=M16,N16,IF(E11=M17,N17,IF(E11=M18,N18,IF(E11=M19,N19,IF(E11=M20,N20,IF(E11=M21,N21,IF(E11=M22,N22,IF(E11=M23,N23,""))))))))</f>
        <v/>
      </c>
      <c r="M11" t="s">
        <v>219</v>
      </c>
      <c r="N11">
        <v>7</v>
      </c>
      <c r="R11" s="169" t="s">
        <v>220</v>
      </c>
    </row>
    <row r="12" spans="1:18" ht="14.4" x14ac:dyDescent="0.3">
      <c r="A12" s="178"/>
      <c r="B12" s="178"/>
      <c r="C12" s="178"/>
      <c r="D12" s="178" t="s">
        <v>221</v>
      </c>
      <c r="E12" s="179" t="s">
        <v>192</v>
      </c>
      <c r="G12" s="175" t="str">
        <f>IF(E12=M25,N25,IF(E12=M26,N26,IF(E12=M27,N27,IF(E12=M28,N28,""))))</f>
        <v/>
      </c>
      <c r="M12" t="s">
        <v>222</v>
      </c>
      <c r="N12">
        <v>4</v>
      </c>
      <c r="R12" s="169" t="s">
        <v>223</v>
      </c>
    </row>
    <row r="13" spans="1:18" ht="14.4" x14ac:dyDescent="0.3">
      <c r="A13" s="178"/>
      <c r="B13" s="178"/>
      <c r="C13" s="178"/>
      <c r="D13" s="178" t="s">
        <v>224</v>
      </c>
      <c r="E13" s="179" t="s">
        <v>192</v>
      </c>
      <c r="G13" s="175" t="str">
        <f>IF(E13=M30,N30,IF(E13=M31,N31,""))</f>
        <v/>
      </c>
      <c r="M13" t="s">
        <v>225</v>
      </c>
      <c r="N13">
        <v>1</v>
      </c>
      <c r="R13" s="169" t="s">
        <v>226</v>
      </c>
    </row>
    <row r="14" spans="1:18" ht="14.4" x14ac:dyDescent="0.3">
      <c r="A14" s="178"/>
      <c r="B14" s="178"/>
      <c r="C14" s="178"/>
      <c r="D14" s="178" t="s">
        <v>227</v>
      </c>
      <c r="E14" s="179" t="s">
        <v>192</v>
      </c>
      <c r="G14" s="175" t="str">
        <f>IF(E14=M33,N33,IF(E14=M34,N34,IF(E14=M35,N35,IF(E14=M36,N36,""))))</f>
        <v/>
      </c>
      <c r="M14" t="s">
        <v>192</v>
      </c>
      <c r="R14" s="169" t="s">
        <v>228</v>
      </c>
    </row>
    <row r="15" spans="1:18" ht="14.4" x14ac:dyDescent="0.3">
      <c r="G15" s="175"/>
      <c r="R15" s="169" t="s">
        <v>229</v>
      </c>
    </row>
    <row r="16" spans="1:18" ht="14.4" x14ac:dyDescent="0.3">
      <c r="A16" s="180" t="s">
        <v>230</v>
      </c>
      <c r="B16" s="180"/>
      <c r="C16" s="180"/>
      <c r="D16" s="180" t="s">
        <v>231</v>
      </c>
      <c r="E16" s="179" t="s">
        <v>192</v>
      </c>
      <c r="G16" s="175" t="str">
        <f>IF(E16=M39,N39,IF(E16=M40,N40,IF(E16=M41,N41,IF(E16=M42,N42,""))))</f>
        <v/>
      </c>
      <c r="K16" t="s">
        <v>218</v>
      </c>
      <c r="M16" s="181" t="s">
        <v>42</v>
      </c>
      <c r="N16">
        <v>10</v>
      </c>
      <c r="R16" s="169" t="s">
        <v>232</v>
      </c>
    </row>
    <row r="17" spans="1:18" ht="14.4" x14ac:dyDescent="0.3">
      <c r="A17" s="180"/>
      <c r="B17" s="180"/>
      <c r="C17" s="180"/>
      <c r="D17" s="180" t="s">
        <v>233</v>
      </c>
      <c r="E17" s="179" t="s">
        <v>192</v>
      </c>
      <c r="G17" s="175" t="str">
        <f>IF(E17=M44,N44,IF(E17=M45,N45,IF(E17=M46,N46,"")))</f>
        <v/>
      </c>
      <c r="M17" s="181" t="s">
        <v>234</v>
      </c>
      <c r="N17">
        <v>9</v>
      </c>
      <c r="R17" s="169" t="s">
        <v>235</v>
      </c>
    </row>
    <row r="18" spans="1:18" ht="14.4" x14ac:dyDescent="0.3">
      <c r="A18" s="180"/>
      <c r="B18" s="180"/>
      <c r="C18" s="180"/>
      <c r="D18" s="180" t="s">
        <v>236</v>
      </c>
      <c r="E18" s="182" t="s">
        <v>192</v>
      </c>
      <c r="G18" s="175" t="str">
        <f>IF(E18=M50,N50,IF(E18=M51,N51,IF(E18=M52,N52,IF(E18=M54,N54,""))))</f>
        <v/>
      </c>
      <c r="M18" s="181" t="s">
        <v>44</v>
      </c>
      <c r="N18">
        <v>8</v>
      </c>
      <c r="R18" s="169" t="s">
        <v>237</v>
      </c>
    </row>
    <row r="19" spans="1:18" ht="14.4" x14ac:dyDescent="0.3">
      <c r="A19" s="180"/>
      <c r="B19" s="180"/>
      <c r="C19" s="180"/>
      <c r="D19" s="180" t="s">
        <v>238</v>
      </c>
      <c r="E19" s="182" t="s">
        <v>192</v>
      </c>
      <c r="G19" s="175" t="str">
        <f>IF(E19=M56,N56,IF(E19=M57,N57,""))</f>
        <v/>
      </c>
      <c r="M19" s="181" t="s">
        <v>239</v>
      </c>
      <c r="N19">
        <v>7</v>
      </c>
      <c r="R19" s="169"/>
    </row>
    <row r="20" spans="1:18" ht="14.4" x14ac:dyDescent="0.3">
      <c r="A20" s="180"/>
      <c r="B20" s="180"/>
      <c r="C20" s="180"/>
      <c r="D20" s="180" t="s">
        <v>240</v>
      </c>
      <c r="E20" s="179" t="s">
        <v>192</v>
      </c>
      <c r="G20" s="175" t="str">
        <f>IF(E20=M59,N59,IF(E20=M60,N60,""))</f>
        <v/>
      </c>
      <c r="M20" s="181" t="s">
        <v>241</v>
      </c>
      <c r="N20">
        <v>6</v>
      </c>
      <c r="R20" s="169"/>
    </row>
    <row r="21" spans="1:18" ht="14.4" x14ac:dyDescent="0.3">
      <c r="A21" s="180"/>
      <c r="B21" s="180"/>
      <c r="C21" s="180"/>
      <c r="D21" s="180" t="s">
        <v>242</v>
      </c>
      <c r="E21" s="179" t="s">
        <v>192</v>
      </c>
      <c r="G21" s="175" t="str">
        <f>IF(E21=M63,N63,IF(E21=M64,N64,""))</f>
        <v/>
      </c>
      <c r="M21" s="181" t="s">
        <v>46</v>
      </c>
      <c r="N21">
        <v>5</v>
      </c>
      <c r="R21" s="169"/>
    </row>
    <row r="22" spans="1:18" ht="14.4" x14ac:dyDescent="0.3">
      <c r="A22" s="180"/>
      <c r="B22" s="180"/>
      <c r="C22" s="180"/>
      <c r="D22" s="183" t="s">
        <v>243</v>
      </c>
      <c r="E22" s="179" t="s">
        <v>192</v>
      </c>
      <c r="G22" s="175" t="str">
        <f>IF(E22=M66,N66,IF(E22=M67,N67,""))</f>
        <v/>
      </c>
      <c r="M22" s="181" t="s">
        <v>244</v>
      </c>
      <c r="N22">
        <v>2</v>
      </c>
      <c r="R22" s="169"/>
    </row>
    <row r="23" spans="1:18" ht="27" x14ac:dyDescent="0.3">
      <c r="A23" s="180"/>
      <c r="B23" s="180"/>
      <c r="C23" s="180"/>
      <c r="D23" s="184" t="s">
        <v>245</v>
      </c>
      <c r="E23" s="185" t="s">
        <v>192</v>
      </c>
      <c r="G23" s="175" t="str">
        <f>IF(E23=M70,N70,IF(E23=M71,N71,IF(E23=M72,N72,"")))</f>
        <v/>
      </c>
      <c r="M23" s="181" t="s">
        <v>47</v>
      </c>
      <c r="N23">
        <v>0</v>
      </c>
      <c r="R23" s="169"/>
    </row>
    <row r="24" spans="1:18" ht="14.4" x14ac:dyDescent="0.3">
      <c r="E24" s="186"/>
      <c r="G24" s="177"/>
      <c r="M24" s="181" t="s">
        <v>192</v>
      </c>
      <c r="R24" s="169"/>
    </row>
    <row r="25" spans="1:18" ht="14.4" x14ac:dyDescent="0.3">
      <c r="G25" s="177"/>
      <c r="K25" t="s">
        <v>221</v>
      </c>
      <c r="M25" s="181" t="s">
        <v>246</v>
      </c>
      <c r="N25">
        <v>8</v>
      </c>
      <c r="R25" s="169"/>
    </row>
    <row r="26" spans="1:18" ht="14.4" x14ac:dyDescent="0.3">
      <c r="A26" s="187" t="s">
        <v>247</v>
      </c>
      <c r="B26" s="188"/>
      <c r="C26" s="188"/>
      <c r="D26" s="188" t="s">
        <v>248</v>
      </c>
      <c r="E26" s="174" t="s">
        <v>192</v>
      </c>
      <c r="G26" s="177" t="str">
        <f>IF( E26="ja","Betrek klinisch fysicus bij de PRI","")</f>
        <v/>
      </c>
      <c r="M26" s="181" t="s">
        <v>249</v>
      </c>
      <c r="N26">
        <v>6</v>
      </c>
      <c r="R26" s="169"/>
    </row>
    <row r="27" spans="1:18" ht="14.4" x14ac:dyDescent="0.3">
      <c r="A27" s="188"/>
      <c r="B27" s="188"/>
      <c r="C27" s="188"/>
      <c r="D27" s="188" t="s">
        <v>250</v>
      </c>
      <c r="E27" s="174" t="s">
        <v>192</v>
      </c>
      <c r="G27" s="177" t="str">
        <f>IF( E27="ja","Betrek lasercommissie bij de PRI","")</f>
        <v/>
      </c>
      <c r="M27" s="181" t="s">
        <v>251</v>
      </c>
      <c r="N27">
        <v>4</v>
      </c>
      <c r="R27" s="169"/>
    </row>
    <row r="28" spans="1:18" ht="14.4" x14ac:dyDescent="0.3">
      <c r="A28" s="188"/>
      <c r="B28" s="188"/>
      <c r="C28" s="188"/>
      <c r="D28" s="188" t="s">
        <v>252</v>
      </c>
      <c r="E28" s="174" t="s">
        <v>192</v>
      </c>
      <c r="G28" s="177" t="str">
        <f>IF( E28="ja","Betrek klinisch fysicus bij de PRI","")</f>
        <v/>
      </c>
      <c r="M28" s="181" t="s">
        <v>48</v>
      </c>
      <c r="N28">
        <v>0</v>
      </c>
      <c r="R28" s="169"/>
    </row>
    <row r="29" spans="1:18" ht="14.4" x14ac:dyDescent="0.3">
      <c r="A29" s="188"/>
      <c r="B29" s="188"/>
      <c r="C29" s="188"/>
      <c r="D29" s="188" t="s">
        <v>253</v>
      </c>
      <c r="E29" s="174" t="s">
        <v>192</v>
      </c>
      <c r="G29" s="177" t="str">
        <f>IF( E29="ja","Betrek klinisch fysicus bij de PRI","")</f>
        <v/>
      </c>
      <c r="M29" s="181" t="s">
        <v>192</v>
      </c>
      <c r="R29" s="169"/>
    </row>
    <row r="30" spans="1:18" ht="14.4" x14ac:dyDescent="0.3">
      <c r="A30" s="188"/>
      <c r="B30" s="188"/>
      <c r="C30" s="188"/>
      <c r="D30" s="188" t="s">
        <v>254</v>
      </c>
      <c r="E30" s="174" t="s">
        <v>192</v>
      </c>
      <c r="G30" s="177" t="str">
        <f>IF( E30="ja","Betrek klinisch fysicus bij de PRI","")</f>
        <v/>
      </c>
      <c r="K30" t="s">
        <v>224</v>
      </c>
      <c r="M30" s="181" t="s">
        <v>255</v>
      </c>
      <c r="N30">
        <v>4</v>
      </c>
      <c r="R30" s="169"/>
    </row>
    <row r="31" spans="1:18" ht="14.4" x14ac:dyDescent="0.3">
      <c r="A31" s="188"/>
      <c r="B31" s="188"/>
      <c r="C31" s="188"/>
      <c r="D31" s="188" t="s">
        <v>256</v>
      </c>
      <c r="E31" s="174" t="s">
        <v>192</v>
      </c>
      <c r="G31" s="177" t="str">
        <f>IF( E31="ja","Betrek klinisch fysicus bij de PRI","")</f>
        <v/>
      </c>
      <c r="H31">
        <f>IF(E26="ja",1,0)</f>
        <v>0</v>
      </c>
      <c r="M31" s="181" t="s">
        <v>257</v>
      </c>
      <c r="N31">
        <v>1</v>
      </c>
      <c r="R31" s="169"/>
    </row>
    <row r="32" spans="1:18" ht="14.4" x14ac:dyDescent="0.3">
      <c r="A32" s="188"/>
      <c r="B32" s="188"/>
      <c r="C32" s="188"/>
      <c r="D32" s="188" t="s">
        <v>258</v>
      </c>
      <c r="E32" s="174" t="s">
        <v>192</v>
      </c>
      <c r="G32" s="177" t="str">
        <f>IF( E32="ja","Betrek apotheek bij de PRI","")</f>
        <v/>
      </c>
      <c r="H32">
        <f t="shared" ref="H32:H46" si="0">IF(E27="ja",1,0)</f>
        <v>0</v>
      </c>
      <c r="M32" s="181" t="s">
        <v>192</v>
      </c>
      <c r="R32" s="169"/>
    </row>
    <row r="33" spans="1:18" ht="14.4" x14ac:dyDescent="0.3">
      <c r="A33" s="188"/>
      <c r="B33" s="188"/>
      <c r="C33" s="188"/>
      <c r="D33" s="188" t="s">
        <v>259</v>
      </c>
      <c r="E33" s="174" t="s">
        <v>192</v>
      </c>
      <c r="G33" s="177" t="str">
        <f>IF( E33="ja","Betrek gebouwbeheer bij de PRI","")</f>
        <v/>
      </c>
      <c r="H33">
        <f t="shared" si="0"/>
        <v>0</v>
      </c>
      <c r="K33" t="s">
        <v>260</v>
      </c>
      <c r="M33" s="181" t="s">
        <v>261</v>
      </c>
      <c r="N33">
        <v>5</v>
      </c>
      <c r="R33" s="169"/>
    </row>
    <row r="34" spans="1:18" ht="14.4" x14ac:dyDescent="0.3">
      <c r="G34" s="177" t="str">
        <f>IF( E34="ja","Neem contact op met stralingsdeskundige","")</f>
        <v/>
      </c>
      <c r="H34">
        <f t="shared" si="0"/>
        <v>0</v>
      </c>
      <c r="K34" t="s">
        <v>262</v>
      </c>
      <c r="M34" s="181" t="s">
        <v>263</v>
      </c>
      <c r="N34">
        <v>4</v>
      </c>
      <c r="R34" s="169"/>
    </row>
    <row r="35" spans="1:18" ht="14.4" x14ac:dyDescent="0.3">
      <c r="A35" s="189" t="s">
        <v>264</v>
      </c>
      <c r="B35" s="190"/>
      <c r="C35" s="190"/>
      <c r="D35" s="190" t="s">
        <v>265</v>
      </c>
      <c r="E35" s="174" t="s">
        <v>192</v>
      </c>
      <c r="G35" s="177" t="str">
        <f>IF( E35="ja","Betrek de TD bij PRI / aanschaftraject","")</f>
        <v/>
      </c>
      <c r="H35">
        <f t="shared" si="0"/>
        <v>0</v>
      </c>
      <c r="M35" s="181" t="s">
        <v>266</v>
      </c>
      <c r="N35">
        <v>3</v>
      </c>
      <c r="R35" s="169"/>
    </row>
    <row r="36" spans="1:18" ht="14.4" x14ac:dyDescent="0.3">
      <c r="A36" s="189" t="s">
        <v>267</v>
      </c>
      <c r="B36" s="190"/>
      <c r="C36" s="190"/>
      <c r="D36" s="190" t="s">
        <v>268</v>
      </c>
      <c r="E36" s="174" t="s">
        <v>192</v>
      </c>
      <c r="G36" s="177" t="str">
        <f>IF( E36="ja","Betrek ICT bij PRI / aanschaftraject","")</f>
        <v/>
      </c>
      <c r="H36">
        <f t="shared" si="0"/>
        <v>0</v>
      </c>
      <c r="M36" s="181" t="s">
        <v>49</v>
      </c>
      <c r="N36">
        <v>0</v>
      </c>
      <c r="R36" s="169"/>
    </row>
    <row r="37" spans="1:18" ht="14.4" x14ac:dyDescent="0.3">
      <c r="A37" s="190"/>
      <c r="B37" s="190"/>
      <c r="C37" s="190"/>
      <c r="D37" s="190" t="s">
        <v>269</v>
      </c>
      <c r="E37" s="174" t="s">
        <v>192</v>
      </c>
      <c r="G37" s="177" t="str">
        <f>IF( E37="ja","Betrek infectiepreventie (en eventueel de CSA) bij PRI / aanschaftraject","")</f>
        <v/>
      </c>
      <c r="H37">
        <f t="shared" si="0"/>
        <v>0</v>
      </c>
      <c r="M37" s="181" t="s">
        <v>192</v>
      </c>
      <c r="R37" s="169"/>
    </row>
    <row r="38" spans="1:18" ht="14.4" x14ac:dyDescent="0.3">
      <c r="A38" s="190"/>
      <c r="B38" s="190"/>
      <c r="C38" s="190"/>
      <c r="D38" s="190" t="s">
        <v>270</v>
      </c>
      <c r="E38" s="174" t="s">
        <v>192</v>
      </c>
      <c r="G38" s="177" t="str">
        <f>IF( E38="ja","Betrek de betreffende deskundige bij PRI /  aanschaftraject","")</f>
        <v/>
      </c>
      <c r="H38">
        <f t="shared" si="0"/>
        <v>0</v>
      </c>
      <c r="M38" s="181"/>
      <c r="R38" s="169"/>
    </row>
    <row r="39" spans="1:18" ht="14.4" x14ac:dyDescent="0.3">
      <c r="A39" s="190"/>
      <c r="B39" s="190"/>
      <c r="C39" s="190"/>
      <c r="D39" s="189" t="s">
        <v>271</v>
      </c>
      <c r="E39" s="174" t="s">
        <v>192</v>
      </c>
      <c r="G39" s="177" t="str">
        <f>IF( E39="ja","Betrek inkoop en logistiek bij PRI / aanschaftraject","")</f>
        <v/>
      </c>
      <c r="I39" t="s">
        <v>230</v>
      </c>
      <c r="K39" t="s">
        <v>231</v>
      </c>
      <c r="M39" s="181" t="s">
        <v>272</v>
      </c>
      <c r="N39">
        <v>4</v>
      </c>
      <c r="R39" s="169"/>
    </row>
    <row r="40" spans="1:18" ht="14.4" x14ac:dyDescent="0.3">
      <c r="A40" s="190"/>
      <c r="B40" s="190"/>
      <c r="C40" s="190"/>
      <c r="D40" s="189" t="s">
        <v>273</v>
      </c>
      <c r="E40" s="174" t="s">
        <v>192</v>
      </c>
      <c r="G40" s="177" t="str">
        <f>IF( E40="ja","Betrek Medische Techniek bij PRI / aanschaftraject","")</f>
        <v/>
      </c>
      <c r="H40">
        <f t="shared" si="0"/>
        <v>0</v>
      </c>
      <c r="M40" s="181" t="s">
        <v>54</v>
      </c>
      <c r="N40">
        <v>3</v>
      </c>
      <c r="R40" s="169"/>
    </row>
    <row r="41" spans="1:18" ht="14.4" x14ac:dyDescent="0.3">
      <c r="A41" s="190"/>
      <c r="B41" s="190"/>
      <c r="C41" s="190"/>
      <c r="D41" s="191" t="s">
        <v>274</v>
      </c>
      <c r="E41" s="174" t="s">
        <v>192</v>
      </c>
      <c r="G41" s="177" t="str">
        <f>IF( E41="ja","Betrek de opleidingsadviseur van de leverancier bij PRI / aanschaftraject","")</f>
        <v/>
      </c>
      <c r="H41">
        <f t="shared" si="0"/>
        <v>0</v>
      </c>
      <c r="M41" s="181" t="s">
        <v>275</v>
      </c>
      <c r="N41">
        <v>2</v>
      </c>
      <c r="R41" s="169"/>
    </row>
    <row r="42" spans="1:18" ht="13.8" thickBot="1" x14ac:dyDescent="0.3">
      <c r="G42" s="192" t="str">
        <f>IF(OR(E10="",E11="",E12="",E13="",E14="",E16="",E17="",E18="",E19="",E20="",E21="",E22="",E23="",E26="",E27="",E28="",E28="",E29="",E30="",E31="",E32="",E33="",E35="",E36="",E37="",E38="",E39="",),"LET OP","")</f>
        <v/>
      </c>
      <c r="H42">
        <f t="shared" si="0"/>
        <v>0</v>
      </c>
      <c r="M42" s="181" t="s">
        <v>276</v>
      </c>
      <c r="N42">
        <v>1</v>
      </c>
      <c r="R42" s="169"/>
    </row>
    <row r="43" spans="1:18" ht="22.2" thickTop="1" thickBot="1" x14ac:dyDescent="0.45">
      <c r="C43" s="193" t="str">
        <f>IF(G43="nog niet alles ingevuld","Risicogetal nog niet bepaald",IF($G$43&lt;$I$92,L91,IF($G$43&lt;$I$93,L92,IF($G$43&gt;$I$93-1,L93,""))))</f>
        <v>Geen risicoanalyse nodig</v>
      </c>
      <c r="D43" s="194"/>
      <c r="E43" t="s">
        <v>277</v>
      </c>
      <c r="G43" s="195">
        <f>IF(G42="",SUM(G10:G23,H31:H46),"nog niet alles ingevuld")</f>
        <v>0</v>
      </c>
      <c r="H43">
        <f t="shared" si="0"/>
        <v>0</v>
      </c>
      <c r="M43" s="181" t="s">
        <v>192</v>
      </c>
      <c r="R43" s="169"/>
    </row>
    <row r="44" spans="1:18" ht="13.8" thickTop="1" x14ac:dyDescent="0.25">
      <c r="B44" s="196"/>
      <c r="E44" t="s">
        <v>278</v>
      </c>
      <c r="G44" s="197">
        <f>SUM(H31:H38)</f>
        <v>0</v>
      </c>
      <c r="H44">
        <f t="shared" si="0"/>
        <v>0</v>
      </c>
      <c r="K44" t="s">
        <v>233</v>
      </c>
      <c r="M44" s="181" t="s">
        <v>279</v>
      </c>
      <c r="N44">
        <v>4</v>
      </c>
      <c r="R44" s="169"/>
    </row>
    <row r="45" spans="1:18" x14ac:dyDescent="0.25">
      <c r="E45" t="s">
        <v>280</v>
      </c>
      <c r="G45" s="197">
        <f>SUM(H40:H44)</f>
        <v>0</v>
      </c>
      <c r="M45" s="181" t="s">
        <v>281</v>
      </c>
      <c r="N45">
        <v>3</v>
      </c>
      <c r="R45" s="169"/>
    </row>
    <row r="46" spans="1:18" x14ac:dyDescent="0.25">
      <c r="G46" s="181"/>
      <c r="H46">
        <f t="shared" si="0"/>
        <v>0</v>
      </c>
      <c r="M46" s="181" t="s">
        <v>282</v>
      </c>
      <c r="N46">
        <v>0</v>
      </c>
      <c r="R46" s="169"/>
    </row>
    <row r="47" spans="1:18" x14ac:dyDescent="0.25">
      <c r="A47" s="169" t="s">
        <v>283</v>
      </c>
      <c r="B47" s="198"/>
      <c r="E47" s="169"/>
      <c r="F47" s="169"/>
      <c r="G47" s="181"/>
      <c r="M47" s="181" t="s">
        <v>192</v>
      </c>
      <c r="R47" s="169"/>
    </row>
    <row r="48" spans="1:18" x14ac:dyDescent="0.25">
      <c r="A48" s="199">
        <v>42459</v>
      </c>
      <c r="E48" s="169"/>
      <c r="F48" s="169"/>
      <c r="G48" s="181"/>
      <c r="R48" s="169"/>
    </row>
    <row r="49" spans="5:18" x14ac:dyDescent="0.25">
      <c r="E49" s="169"/>
      <c r="F49" s="169"/>
      <c r="G49" s="181"/>
      <c r="M49" s="181"/>
      <c r="R49" s="169"/>
    </row>
    <row r="50" spans="5:18" x14ac:dyDescent="0.25">
      <c r="G50" s="181"/>
      <c r="K50" t="s">
        <v>236</v>
      </c>
      <c r="M50" s="181" t="s">
        <v>284</v>
      </c>
      <c r="N50">
        <v>8</v>
      </c>
      <c r="R50" s="169"/>
    </row>
    <row r="51" spans="5:18" x14ac:dyDescent="0.25">
      <c r="G51" s="181"/>
      <c r="M51" s="181" t="s">
        <v>285</v>
      </c>
      <c r="N51">
        <v>6</v>
      </c>
      <c r="R51" s="169"/>
    </row>
    <row r="52" spans="5:18" x14ac:dyDescent="0.25">
      <c r="G52" s="181"/>
      <c r="M52" s="181" t="s">
        <v>286</v>
      </c>
      <c r="N52">
        <v>4</v>
      </c>
      <c r="R52" s="169"/>
    </row>
    <row r="53" spans="5:18" x14ac:dyDescent="0.25">
      <c r="G53" s="181"/>
      <c r="M53" s="181" t="s">
        <v>287</v>
      </c>
      <c r="N53">
        <v>4</v>
      </c>
      <c r="R53" s="169"/>
    </row>
    <row r="54" spans="5:18" x14ac:dyDescent="0.25">
      <c r="G54" s="181"/>
      <c r="M54" s="181" t="s">
        <v>48</v>
      </c>
      <c r="N54">
        <v>0</v>
      </c>
      <c r="R54" s="169"/>
    </row>
    <row r="55" spans="5:18" x14ac:dyDescent="0.25">
      <c r="G55" s="181"/>
      <c r="M55" s="181" t="s">
        <v>192</v>
      </c>
      <c r="R55" s="169"/>
    </row>
    <row r="56" spans="5:18" x14ac:dyDescent="0.25">
      <c r="G56" s="181"/>
      <c r="K56" t="s">
        <v>238</v>
      </c>
      <c r="M56" s="181" t="s">
        <v>288</v>
      </c>
      <c r="N56">
        <v>4</v>
      </c>
      <c r="R56" s="169"/>
    </row>
    <row r="57" spans="5:18" x14ac:dyDescent="0.25">
      <c r="G57" s="181"/>
      <c r="M57" s="181" t="s">
        <v>289</v>
      </c>
      <c r="N57">
        <v>1</v>
      </c>
      <c r="R57" s="169"/>
    </row>
    <row r="58" spans="5:18" x14ac:dyDescent="0.25">
      <c r="G58" s="181"/>
      <c r="M58" s="181" t="s">
        <v>192</v>
      </c>
      <c r="R58" s="169"/>
    </row>
    <row r="59" spans="5:18" x14ac:dyDescent="0.25">
      <c r="G59" s="181"/>
      <c r="K59" t="s">
        <v>240</v>
      </c>
      <c r="M59" s="181" t="s">
        <v>290</v>
      </c>
      <c r="N59">
        <v>4</v>
      </c>
      <c r="R59" s="169"/>
    </row>
    <row r="60" spans="5:18" x14ac:dyDescent="0.25">
      <c r="G60" s="181"/>
      <c r="M60" s="181" t="s">
        <v>291</v>
      </c>
      <c r="N60">
        <v>1</v>
      </c>
      <c r="R60" s="169"/>
    </row>
    <row r="61" spans="5:18" x14ac:dyDescent="0.25">
      <c r="G61" s="181"/>
      <c r="M61" s="181" t="s">
        <v>292</v>
      </c>
      <c r="N61">
        <v>0</v>
      </c>
      <c r="R61" s="169"/>
    </row>
    <row r="62" spans="5:18" x14ac:dyDescent="0.25">
      <c r="G62" s="181"/>
      <c r="M62" s="181" t="s">
        <v>192</v>
      </c>
      <c r="R62" s="169"/>
    </row>
    <row r="63" spans="5:18" x14ac:dyDescent="0.25">
      <c r="G63" s="181"/>
      <c r="K63" t="s">
        <v>242</v>
      </c>
      <c r="M63" s="181" t="s">
        <v>293</v>
      </c>
      <c r="N63">
        <v>1</v>
      </c>
      <c r="R63" s="169"/>
    </row>
    <row r="64" spans="5:18" x14ac:dyDescent="0.25">
      <c r="G64" s="181"/>
      <c r="M64" s="181" t="s">
        <v>294</v>
      </c>
      <c r="N64">
        <v>4</v>
      </c>
      <c r="R64" s="169"/>
    </row>
    <row r="65" spans="7:18" x14ac:dyDescent="0.25">
      <c r="G65" s="181"/>
      <c r="M65" s="181" t="s">
        <v>192</v>
      </c>
      <c r="R65" s="169"/>
    </row>
    <row r="66" spans="7:18" x14ac:dyDescent="0.25">
      <c r="G66" s="181"/>
      <c r="K66" t="s">
        <v>243</v>
      </c>
      <c r="M66" s="181" t="s">
        <v>295</v>
      </c>
      <c r="N66">
        <v>4</v>
      </c>
      <c r="R66" s="169"/>
    </row>
    <row r="67" spans="7:18" x14ac:dyDescent="0.25">
      <c r="G67" s="181"/>
      <c r="M67" s="181" t="s">
        <v>296</v>
      </c>
      <c r="N67">
        <v>1</v>
      </c>
      <c r="R67" s="169"/>
    </row>
    <row r="68" spans="7:18" x14ac:dyDescent="0.25">
      <c r="G68" s="181"/>
      <c r="M68" s="181" t="s">
        <v>297</v>
      </c>
      <c r="N68">
        <v>0</v>
      </c>
      <c r="R68" s="169"/>
    </row>
    <row r="69" spans="7:18" x14ac:dyDescent="0.25">
      <c r="G69" s="181"/>
      <c r="M69" s="181" t="s">
        <v>192</v>
      </c>
      <c r="R69" s="169"/>
    </row>
    <row r="70" spans="7:18" x14ac:dyDescent="0.25">
      <c r="G70" s="181"/>
      <c r="K70" t="s">
        <v>298</v>
      </c>
      <c r="M70" s="181" t="s">
        <v>299</v>
      </c>
      <c r="N70">
        <v>4</v>
      </c>
      <c r="R70" s="169"/>
    </row>
    <row r="71" spans="7:18" x14ac:dyDescent="0.25">
      <c r="G71" s="181"/>
      <c r="M71" s="181" t="s">
        <v>300</v>
      </c>
      <c r="N71">
        <v>2</v>
      </c>
      <c r="R71" s="169"/>
    </row>
    <row r="72" spans="7:18" x14ac:dyDescent="0.25">
      <c r="G72" s="181"/>
      <c r="M72" s="181" t="s">
        <v>257</v>
      </c>
      <c r="N72">
        <v>0</v>
      </c>
      <c r="R72" s="169"/>
    </row>
    <row r="73" spans="7:18" x14ac:dyDescent="0.25">
      <c r="G73" s="181"/>
      <c r="M73" s="181" t="s">
        <v>192</v>
      </c>
      <c r="R73" s="169"/>
    </row>
    <row r="74" spans="7:18" x14ac:dyDescent="0.25">
      <c r="G74" s="181"/>
      <c r="I74" t="s">
        <v>247</v>
      </c>
      <c r="K74" t="s">
        <v>248</v>
      </c>
      <c r="M74" s="181" t="s">
        <v>301</v>
      </c>
      <c r="R74" s="169"/>
    </row>
    <row r="75" spans="7:18" x14ac:dyDescent="0.25">
      <c r="K75" t="s">
        <v>250</v>
      </c>
      <c r="M75" s="181" t="s">
        <v>301</v>
      </c>
      <c r="R75" s="169"/>
    </row>
    <row r="76" spans="7:18" x14ac:dyDescent="0.25">
      <c r="K76" t="s">
        <v>252</v>
      </c>
      <c r="M76" s="181" t="s">
        <v>301</v>
      </c>
    </row>
    <row r="77" spans="7:18" x14ac:dyDescent="0.25">
      <c r="K77" t="s">
        <v>253</v>
      </c>
      <c r="M77" s="181" t="s">
        <v>301</v>
      </c>
    </row>
    <row r="78" spans="7:18" x14ac:dyDescent="0.25">
      <c r="K78" t="s">
        <v>254</v>
      </c>
      <c r="M78" s="181" t="s">
        <v>301</v>
      </c>
    </row>
    <row r="79" spans="7:18" x14ac:dyDescent="0.25">
      <c r="K79" t="s">
        <v>256</v>
      </c>
      <c r="M79" s="181" t="s">
        <v>301</v>
      </c>
    </row>
    <row r="80" spans="7:18" x14ac:dyDescent="0.25">
      <c r="K80" t="s">
        <v>258</v>
      </c>
      <c r="M80" s="181" t="s">
        <v>301</v>
      </c>
    </row>
    <row r="81" spans="9:13" x14ac:dyDescent="0.25">
      <c r="K81" t="s">
        <v>259</v>
      </c>
      <c r="M81" s="181" t="s">
        <v>301</v>
      </c>
    </row>
    <row r="82" spans="9:13" x14ac:dyDescent="0.25">
      <c r="M82" s="181"/>
    </row>
    <row r="83" spans="9:13" x14ac:dyDescent="0.25">
      <c r="I83" s="169" t="s">
        <v>302</v>
      </c>
      <c r="K83" t="s">
        <v>303</v>
      </c>
      <c r="M83" s="181" t="s">
        <v>301</v>
      </c>
    </row>
    <row r="84" spans="9:13" x14ac:dyDescent="0.25">
      <c r="I84" t="s">
        <v>267</v>
      </c>
      <c r="K84" t="s">
        <v>268</v>
      </c>
      <c r="M84" s="181" t="s">
        <v>301</v>
      </c>
    </row>
    <row r="85" spans="9:13" x14ac:dyDescent="0.25">
      <c r="K85" t="s">
        <v>304</v>
      </c>
      <c r="M85" s="181" t="s">
        <v>301</v>
      </c>
    </row>
    <row r="86" spans="9:13" x14ac:dyDescent="0.25">
      <c r="K86" t="s">
        <v>270</v>
      </c>
      <c r="M86" s="181" t="s">
        <v>301</v>
      </c>
    </row>
    <row r="87" spans="9:13" x14ac:dyDescent="0.25">
      <c r="K87" t="s">
        <v>305</v>
      </c>
      <c r="M87" s="181" t="s">
        <v>301</v>
      </c>
    </row>
    <row r="88" spans="9:13" x14ac:dyDescent="0.25">
      <c r="K88" t="s">
        <v>273</v>
      </c>
      <c r="M88" s="181" t="s">
        <v>301</v>
      </c>
    </row>
    <row r="89" spans="9:13" x14ac:dyDescent="0.25">
      <c r="K89" t="s">
        <v>274</v>
      </c>
      <c r="M89" s="181" t="s">
        <v>301</v>
      </c>
    </row>
    <row r="90" spans="9:13" x14ac:dyDescent="0.25">
      <c r="M90" s="181"/>
    </row>
    <row r="91" spans="9:13" x14ac:dyDescent="0.25">
      <c r="I91" s="200">
        <v>0</v>
      </c>
      <c r="J91" s="200" t="s">
        <v>306</v>
      </c>
      <c r="K91" s="200">
        <v>19</v>
      </c>
      <c r="L91" s="201" t="s">
        <v>307</v>
      </c>
    </row>
    <row r="92" spans="9:13" x14ac:dyDescent="0.25">
      <c r="I92" s="200">
        <v>30</v>
      </c>
      <c r="J92" s="200" t="s">
        <v>308</v>
      </c>
      <c r="K92" s="200">
        <v>69</v>
      </c>
      <c r="L92" s="201" t="s">
        <v>309</v>
      </c>
    </row>
    <row r="93" spans="9:13" x14ac:dyDescent="0.25">
      <c r="I93" s="200">
        <v>70</v>
      </c>
      <c r="J93" s="200" t="s">
        <v>308</v>
      </c>
      <c r="K93" s="200">
        <v>87</v>
      </c>
      <c r="L93" s="201" t="s">
        <v>309</v>
      </c>
    </row>
  </sheetData>
  <conditionalFormatting sqref="D43">
    <cfRule type="cellIs" dxfId="4" priority="1" stopIfTrue="1" operator="equal">
      <formula>"PRIMA analyse uitvoeren"</formula>
    </cfRule>
  </conditionalFormatting>
  <conditionalFormatting sqref="G5 G10:G41 B44 S44:S45">
    <cfRule type="expression" priority="2" stopIfTrue="1">
      <formula>FALSE</formula>
    </cfRule>
  </conditionalFormatting>
  <conditionalFormatting sqref="G43">
    <cfRule type="cellIs" dxfId="3" priority="3" stopIfTrue="1" operator="greaterThan">
      <formula>$K$92</formula>
    </cfRule>
    <cfRule type="cellIs" dxfId="2" priority="4" stopIfTrue="1" operator="lessThan">
      <formula>$K$91</formula>
    </cfRule>
    <cfRule type="cellIs" dxfId="1" priority="5" stopIfTrue="1" operator="between">
      <formula>$I$92</formula>
      <formula>"$C$39"</formula>
    </cfRule>
    <cfRule type="cellIs" dxfId="0" priority="6" stopIfTrue="1" operator="equal">
      <formula>0</formula>
    </cfRule>
  </conditionalFormatting>
  <dataValidations count="16">
    <dataValidation type="list" allowBlank="1" showInputMessage="1" showErrorMessage="1" sqref="E19" xr:uid="{00000000-0002-0000-0200-000000000000}">
      <formula1>$M$56:$M$58</formula1>
    </dataValidation>
    <dataValidation type="list" allowBlank="1" showInputMessage="1" showErrorMessage="1" sqref="E7" xr:uid="{00000000-0002-0000-0200-000001000000}">
      <formula1>$R$1:$R$71</formula1>
    </dataValidation>
    <dataValidation type="list" allowBlank="1" showInputMessage="1" showErrorMessage="1" sqref="E5" xr:uid="{00000000-0002-0000-0200-000002000000}">
      <formula1>$M$1:$M$6</formula1>
    </dataValidation>
    <dataValidation type="list" allowBlank="1" showInputMessage="1" showErrorMessage="1" sqref="E13 E26:E33 E35:E41" xr:uid="{00000000-0002-0000-0200-000003000000}">
      <formula1>$M$30:$M$32</formula1>
    </dataValidation>
    <dataValidation type="list" allowBlank="1" showInputMessage="1" showErrorMessage="1" promptTitle="Technologie" prompt="Selecteer wat van toepassing is" sqref="E10" xr:uid="{00000000-0002-0000-0200-000004000000}">
      <formula1>$M$9:$M$14</formula1>
    </dataValidation>
    <dataValidation type="list" allowBlank="1" showInputMessage="1" showErrorMessage="1" promptTitle="Functie apparatuur" prompt="Selecteer wat van toepassing is" sqref="E11" xr:uid="{00000000-0002-0000-0200-000005000000}">
      <formula1>$M$16:$M$24</formula1>
    </dataValidation>
    <dataValidation type="list" allowBlank="1" showInputMessage="1" showErrorMessage="1" promptTitle="Applicatie" prompt="Selecteer wat van toepassing is" sqref="E12" xr:uid="{00000000-0002-0000-0200-000006000000}">
      <formula1>$M$25:$M$29</formula1>
    </dataValidation>
    <dataValidation type="list" allowBlank="1" showInputMessage="1" showErrorMessage="1" promptTitle="Invloed op zorgproces" prompt="Geef aan wat de invloed is van defecten op het zorgproces is" sqref="E14" xr:uid="{00000000-0002-0000-0200-000007000000}">
      <formula1>$M$33:$M$37</formula1>
    </dataValidation>
    <dataValidation type="list" allowBlank="1" showInputMessage="1" showErrorMessage="1" promptTitle="Gebruiksfrequentie" prompt="Geef aan in welke frequentie de apparatuur wordt gebruikt" sqref="E16" xr:uid="{00000000-0002-0000-0200-000008000000}">
      <formula1>$M$39:$M$43</formula1>
    </dataValidation>
    <dataValidation type="list" allowBlank="1" showInputMessage="1" showErrorMessage="1" promptTitle="Gebruik" prompt="Geef aan hoe goed de gebruiker de apparatuur kent" sqref="E17" xr:uid="{00000000-0002-0000-0200-000009000000}">
      <formula1>$M$44:$M$47</formula1>
    </dataValidation>
    <dataValidation type="list" allowBlank="1" showInputMessage="1" showErrorMessage="1" promptTitle="Gebruikersfouten" prompt="Geef aan wat het effect kan zijn van gebruikersfouten" sqref="E18" xr:uid="{00000000-0002-0000-0200-00000A000000}">
      <formula1>$M$50:$M$55</formula1>
    </dataValidation>
    <dataValidation type="list" allowBlank="1" showInputMessage="1" showErrorMessage="1" sqref="E24" xr:uid="{00000000-0002-0000-0200-00000B000000}">
      <formula1>$M$56:$M$57</formula1>
    </dataValidation>
    <dataValidation type="list" allowBlank="1" showInputMessage="1" showErrorMessage="1" sqref="E20" xr:uid="{00000000-0002-0000-0200-00000C000000}">
      <formula1>$M$59:$M$62</formula1>
    </dataValidation>
    <dataValidation type="list" allowBlank="1" showInputMessage="1" showErrorMessage="1" sqref="E21" xr:uid="{00000000-0002-0000-0200-00000D000000}">
      <formula1>$M$63:$M$65</formula1>
    </dataValidation>
    <dataValidation type="list" allowBlank="1" showInputMessage="1" showErrorMessage="1" sqref="E22" xr:uid="{00000000-0002-0000-0200-00000E000000}">
      <formula1>$M$66:$M$69</formula1>
    </dataValidation>
    <dataValidation type="list" allowBlank="1" showInputMessage="1" showErrorMessage="1" sqref="E23" xr:uid="{00000000-0002-0000-0200-00000F000000}">
      <formula1>$M$70:$M$73</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86"/>
  <sheetViews>
    <sheetView workbookViewId="0">
      <selection activeCell="B76" sqref="B76:I76"/>
    </sheetView>
  </sheetViews>
  <sheetFormatPr defaultRowHeight="13.2" x14ac:dyDescent="0.25"/>
  <cols>
    <col min="2" max="2" width="9.6640625" bestFit="1" customWidth="1"/>
    <col min="9" max="9" width="10" customWidth="1"/>
    <col min="18" max="18" width="18.33203125" customWidth="1"/>
    <col min="24" max="24" width="24.44140625" customWidth="1"/>
  </cols>
  <sheetData>
    <row r="1" spans="1:24" s="42" customFormat="1" ht="17.399999999999999" x14ac:dyDescent="0.3">
      <c r="A1" s="55" t="s">
        <v>64</v>
      </c>
      <c r="B1" s="55"/>
      <c r="C1" s="46"/>
      <c r="D1" s="46"/>
      <c r="E1" s="55"/>
      <c r="F1" s="55"/>
      <c r="G1" s="46"/>
      <c r="H1" s="46"/>
      <c r="I1" s="46"/>
      <c r="J1" s="107" t="e">
        <f>#REF!</f>
        <v>#REF!</v>
      </c>
      <c r="K1" s="46"/>
      <c r="L1" s="46"/>
      <c r="M1" s="258" t="s">
        <v>92</v>
      </c>
      <c r="N1" s="259"/>
      <c r="O1" s="259"/>
      <c r="P1" s="259"/>
      <c r="Q1" s="259"/>
      <c r="R1" s="259"/>
      <c r="T1" s="243" t="s">
        <v>75</v>
      </c>
      <c r="U1" s="244"/>
      <c r="V1" s="244"/>
      <c r="W1" s="244"/>
      <c r="X1" s="245"/>
    </row>
    <row r="2" spans="1:24" ht="31.5" customHeight="1" thickBot="1" x14ac:dyDescent="0.3">
      <c r="A2" s="26" t="s">
        <v>65</v>
      </c>
      <c r="B2" s="21"/>
      <c r="C2" s="34"/>
      <c r="D2" s="34"/>
      <c r="E2" s="34"/>
      <c r="F2" s="34"/>
      <c r="G2" s="34"/>
      <c r="H2" s="34"/>
      <c r="I2" s="22"/>
      <c r="J2" s="82" t="s">
        <v>90</v>
      </c>
      <c r="K2" s="28" t="s">
        <v>91</v>
      </c>
      <c r="L2" s="28" t="s">
        <v>66</v>
      </c>
      <c r="M2" s="77"/>
      <c r="N2" s="78"/>
      <c r="O2" s="79"/>
      <c r="P2" s="80"/>
      <c r="Q2" s="81"/>
      <c r="R2" s="73" t="s">
        <v>97</v>
      </c>
      <c r="T2" s="246" t="s">
        <v>76</v>
      </c>
      <c r="U2" s="247"/>
      <c r="V2" s="247"/>
      <c r="W2" s="247"/>
      <c r="X2" s="248"/>
    </row>
    <row r="3" spans="1:24" s="41" customFormat="1" ht="15.75" customHeight="1" x14ac:dyDescent="0.25">
      <c r="A3" s="122" t="s">
        <v>36</v>
      </c>
      <c r="B3" s="31" t="s">
        <v>94</v>
      </c>
      <c r="C3" s="32"/>
      <c r="D3" s="33"/>
      <c r="E3" s="33"/>
      <c r="F3" s="39"/>
      <c r="G3" s="32"/>
      <c r="H3" s="32"/>
      <c r="I3" s="40"/>
      <c r="J3" s="30" t="s">
        <v>67</v>
      </c>
      <c r="K3" s="29" t="s">
        <v>67</v>
      </c>
      <c r="L3" s="29" t="s">
        <v>68</v>
      </c>
      <c r="M3" s="61"/>
      <c r="N3" s="62"/>
      <c r="O3" s="63"/>
      <c r="P3" s="64"/>
      <c r="Q3" s="65"/>
      <c r="R3" s="74"/>
      <c r="T3" s="249" t="s">
        <v>79</v>
      </c>
      <c r="U3" s="250"/>
      <c r="V3" s="250"/>
      <c r="W3" s="250"/>
      <c r="X3" s="251"/>
    </row>
    <row r="4" spans="1:24" s="41" customFormat="1" ht="45" customHeight="1" x14ac:dyDescent="0.25">
      <c r="A4" s="122" t="s">
        <v>37</v>
      </c>
      <c r="B4" s="212" t="s">
        <v>69</v>
      </c>
      <c r="C4" s="207"/>
      <c r="D4" s="207"/>
      <c r="E4" s="207"/>
      <c r="F4" s="207"/>
      <c r="G4" s="207"/>
      <c r="H4" s="207"/>
      <c r="I4" s="208"/>
      <c r="J4" s="30" t="s">
        <v>67</v>
      </c>
      <c r="K4" s="29" t="s">
        <v>67</v>
      </c>
      <c r="L4" s="29" t="s">
        <v>68</v>
      </c>
      <c r="M4" s="61"/>
      <c r="N4" s="62"/>
      <c r="O4" s="63"/>
      <c r="P4" s="64"/>
      <c r="Q4" s="65"/>
      <c r="R4" s="75"/>
      <c r="T4" s="223" t="s">
        <v>77</v>
      </c>
      <c r="U4" s="224"/>
      <c r="V4" s="224"/>
      <c r="W4" s="224"/>
      <c r="X4" s="225"/>
    </row>
    <row r="5" spans="1:24" s="41" customFormat="1" ht="77.25" customHeight="1" x14ac:dyDescent="0.25">
      <c r="A5" s="123" t="s">
        <v>38</v>
      </c>
      <c r="B5" s="226" t="s">
        <v>19</v>
      </c>
      <c r="C5" s="260"/>
      <c r="D5" s="260"/>
      <c r="E5" s="260"/>
      <c r="F5" s="260"/>
      <c r="G5" s="260"/>
      <c r="H5" s="260"/>
      <c r="I5" s="261"/>
      <c r="J5" s="56" t="s">
        <v>67</v>
      </c>
      <c r="K5" s="57" t="s">
        <v>67</v>
      </c>
      <c r="L5" s="57" t="s">
        <v>68</v>
      </c>
      <c r="M5" s="61"/>
      <c r="N5" s="62"/>
      <c r="O5" s="63"/>
      <c r="P5" s="64"/>
      <c r="Q5" s="65"/>
      <c r="R5" s="76"/>
      <c r="T5" s="223" t="s">
        <v>78</v>
      </c>
      <c r="U5" s="224"/>
      <c r="V5" s="224"/>
      <c r="W5" s="224"/>
      <c r="X5" s="225"/>
    </row>
    <row r="6" spans="1:24" s="41" customFormat="1" ht="18" customHeight="1" x14ac:dyDescent="0.25">
      <c r="A6" s="83" t="s">
        <v>39</v>
      </c>
      <c r="B6" s="226" t="s">
        <v>95</v>
      </c>
      <c r="C6" s="262"/>
      <c r="D6" s="262"/>
      <c r="E6" s="262"/>
      <c r="F6" s="262"/>
      <c r="G6" s="262"/>
      <c r="H6" s="262"/>
      <c r="I6" s="263"/>
      <c r="J6" s="57" t="s">
        <v>67</v>
      </c>
      <c r="K6" s="57" t="s">
        <v>67</v>
      </c>
      <c r="L6" s="57" t="s">
        <v>68</v>
      </c>
      <c r="M6" s="72"/>
      <c r="N6" s="62"/>
      <c r="O6" s="63"/>
      <c r="P6" s="64"/>
      <c r="Q6" s="65"/>
      <c r="R6" s="74"/>
      <c r="T6" s="223" t="s">
        <v>80</v>
      </c>
      <c r="U6" s="224"/>
      <c r="V6" s="224"/>
      <c r="W6" s="224"/>
      <c r="X6" s="225"/>
    </row>
    <row r="7" spans="1:24" s="41" customFormat="1" ht="15" customHeight="1" x14ac:dyDescent="0.25">
      <c r="A7" s="125"/>
      <c r="B7" s="31" t="s">
        <v>96</v>
      </c>
      <c r="C7" s="111"/>
      <c r="D7" s="111"/>
      <c r="E7" s="111"/>
      <c r="F7" s="111"/>
      <c r="G7" s="111"/>
      <c r="H7" s="111"/>
      <c r="I7" s="112"/>
      <c r="J7" s="29"/>
      <c r="K7" s="29"/>
      <c r="L7" s="29" t="s">
        <v>67</v>
      </c>
      <c r="M7" s="72"/>
      <c r="N7" s="62"/>
      <c r="O7" s="63"/>
      <c r="P7" s="64"/>
      <c r="Q7" s="65"/>
      <c r="R7" s="74"/>
      <c r="T7" s="223" t="s">
        <v>81</v>
      </c>
      <c r="U7" s="224"/>
      <c r="V7" s="224"/>
      <c r="W7" s="224"/>
      <c r="X7" s="225"/>
    </row>
    <row r="8" spans="1:24" s="41" customFormat="1" ht="33.75" customHeight="1" x14ac:dyDescent="0.25">
      <c r="A8" s="83" t="s">
        <v>40</v>
      </c>
      <c r="B8" s="226" t="s">
        <v>87</v>
      </c>
      <c r="C8" s="262"/>
      <c r="D8" s="262"/>
      <c r="E8" s="262"/>
      <c r="F8" s="262"/>
      <c r="G8" s="262"/>
      <c r="H8" s="262"/>
      <c r="I8" s="263"/>
      <c r="J8" s="57" t="s">
        <v>67</v>
      </c>
      <c r="K8" s="57" t="s">
        <v>67</v>
      </c>
      <c r="L8" s="57" t="s">
        <v>68</v>
      </c>
      <c r="M8" s="72"/>
      <c r="N8" s="62"/>
      <c r="O8" s="63"/>
      <c r="P8" s="64"/>
      <c r="Q8" s="65"/>
      <c r="R8" s="74"/>
      <c r="T8" s="223" t="s">
        <v>82</v>
      </c>
      <c r="U8" s="224"/>
      <c r="V8" s="224"/>
      <c r="W8" s="224"/>
      <c r="X8" s="225"/>
    </row>
    <row r="9" spans="1:24" s="41" customFormat="1" ht="15" customHeight="1" x14ac:dyDescent="0.25">
      <c r="A9" s="125"/>
      <c r="B9" s="239" t="s">
        <v>96</v>
      </c>
      <c r="C9" s="219"/>
      <c r="D9" s="219"/>
      <c r="E9" s="219"/>
      <c r="F9" s="219"/>
      <c r="G9" s="219"/>
      <c r="H9" s="219"/>
      <c r="I9" s="240"/>
      <c r="J9" s="29"/>
      <c r="K9" s="29"/>
      <c r="L9" s="29" t="s">
        <v>67</v>
      </c>
      <c r="M9" s="72"/>
      <c r="N9" s="62"/>
      <c r="O9" s="63"/>
      <c r="P9" s="64"/>
      <c r="Q9" s="65"/>
      <c r="R9" s="74"/>
      <c r="T9" s="223" t="s">
        <v>83</v>
      </c>
      <c r="U9" s="224"/>
      <c r="V9" s="224"/>
      <c r="W9" s="224"/>
      <c r="X9" s="225"/>
    </row>
    <row r="10" spans="1:24" s="41" customFormat="1" ht="15" x14ac:dyDescent="0.25">
      <c r="A10" s="124" t="s">
        <v>41</v>
      </c>
      <c r="B10" s="236" t="s">
        <v>70</v>
      </c>
      <c r="C10" s="256"/>
      <c r="D10" s="256"/>
      <c r="E10" s="256"/>
      <c r="F10" s="256"/>
      <c r="G10" s="256"/>
      <c r="H10" s="256"/>
      <c r="I10" s="257"/>
      <c r="J10" s="58" t="s">
        <v>67</v>
      </c>
      <c r="K10" s="59" t="s">
        <v>67</v>
      </c>
      <c r="L10" s="59" t="s">
        <v>68</v>
      </c>
      <c r="M10" s="72"/>
      <c r="N10" s="62"/>
      <c r="O10" s="63"/>
      <c r="P10" s="64"/>
      <c r="Q10" s="65"/>
      <c r="R10" s="74"/>
      <c r="T10" s="223" t="s">
        <v>84</v>
      </c>
      <c r="U10" s="224"/>
      <c r="V10" s="224"/>
      <c r="W10" s="224"/>
      <c r="X10" s="225"/>
    </row>
    <row r="11" spans="1:24" s="242" customFormat="1" ht="13.8" x14ac:dyDescent="0.25">
      <c r="A11" s="241"/>
    </row>
    <row r="12" spans="1:24" s="41" customFormat="1" ht="31.5" customHeight="1" x14ac:dyDescent="0.25">
      <c r="A12" s="233" t="s">
        <v>8</v>
      </c>
      <c r="B12" s="234"/>
      <c r="C12" s="234"/>
      <c r="D12" s="234"/>
      <c r="E12" s="234"/>
      <c r="F12" s="234"/>
      <c r="G12" s="234"/>
      <c r="H12" s="234"/>
      <c r="I12" s="235"/>
      <c r="J12" s="82" t="s">
        <v>90</v>
      </c>
      <c r="K12" s="28" t="s">
        <v>91</v>
      </c>
      <c r="L12" s="28" t="s">
        <v>66</v>
      </c>
      <c r="M12" s="77"/>
      <c r="N12" s="78"/>
      <c r="O12" s="79"/>
      <c r="P12" s="80"/>
      <c r="Q12" s="81"/>
      <c r="R12" s="73" t="s">
        <v>97</v>
      </c>
      <c r="T12" s="223" t="s">
        <v>85</v>
      </c>
      <c r="U12" s="224"/>
      <c r="V12" s="224"/>
      <c r="W12" s="224"/>
      <c r="X12" s="225"/>
    </row>
    <row r="13" spans="1:24" s="41" customFormat="1" ht="15" x14ac:dyDescent="0.25">
      <c r="A13" s="125"/>
      <c r="B13" s="226" t="s">
        <v>10</v>
      </c>
      <c r="C13" s="227"/>
      <c r="D13" s="227"/>
      <c r="E13" s="227"/>
      <c r="F13" s="227"/>
      <c r="G13" s="227"/>
      <c r="H13" s="227"/>
      <c r="I13" s="228"/>
      <c r="J13" s="29"/>
      <c r="K13" s="29"/>
      <c r="L13" s="29"/>
      <c r="M13" s="61"/>
      <c r="N13" s="62"/>
      <c r="O13" s="63"/>
      <c r="P13" s="64"/>
      <c r="Q13" s="65"/>
      <c r="R13" s="132"/>
      <c r="T13" s="108"/>
      <c r="U13" s="109"/>
      <c r="V13" s="109"/>
      <c r="W13" s="109"/>
      <c r="X13" s="110"/>
    </row>
    <row r="14" spans="1:24" s="41" customFormat="1" ht="15" x14ac:dyDescent="0.25">
      <c r="A14" s="125"/>
      <c r="B14" s="236" t="s">
        <v>9</v>
      </c>
      <c r="C14" s="237"/>
      <c r="D14" s="237"/>
      <c r="E14" s="237"/>
      <c r="F14" s="237"/>
      <c r="G14" s="237"/>
      <c r="H14" s="237"/>
      <c r="I14" s="238"/>
      <c r="J14" s="29" t="s">
        <v>67</v>
      </c>
      <c r="K14" s="29" t="s">
        <v>67</v>
      </c>
      <c r="L14" s="29" t="s">
        <v>68</v>
      </c>
      <c r="M14" s="61"/>
      <c r="N14" s="62"/>
      <c r="O14" s="63"/>
      <c r="P14" s="64"/>
      <c r="Q14" s="65"/>
      <c r="R14" s="132"/>
      <c r="T14" s="108"/>
      <c r="U14" s="109"/>
      <c r="V14" s="109"/>
      <c r="W14" s="109"/>
      <c r="X14" s="110"/>
    </row>
    <row r="15" spans="1:24" s="42" customFormat="1" ht="15.6" x14ac:dyDescent="0.3">
      <c r="A15" s="133"/>
      <c r="B15" s="45"/>
      <c r="C15" s="134"/>
      <c r="D15" s="134"/>
      <c r="E15" s="134"/>
      <c r="F15" s="134"/>
      <c r="G15" s="45"/>
      <c r="H15" s="45"/>
      <c r="I15" s="45"/>
      <c r="J15" s="45"/>
      <c r="K15" s="45"/>
      <c r="L15" s="45"/>
      <c r="M15" s="45"/>
      <c r="N15" s="45"/>
      <c r="O15" s="45"/>
      <c r="P15" s="45"/>
      <c r="Q15" s="45"/>
      <c r="R15" s="44"/>
      <c r="T15" s="223"/>
      <c r="U15" s="224"/>
      <c r="V15" s="224"/>
      <c r="W15" s="224"/>
      <c r="X15" s="225"/>
    </row>
    <row r="16" spans="1:24" s="41" customFormat="1" ht="31.5" customHeight="1" x14ac:dyDescent="0.25">
      <c r="A16" s="233" t="s">
        <v>102</v>
      </c>
      <c r="B16" s="234"/>
      <c r="C16" s="234"/>
      <c r="D16" s="234"/>
      <c r="E16" s="234"/>
      <c r="F16" s="234"/>
      <c r="G16" s="234"/>
      <c r="H16" s="234"/>
      <c r="I16" s="235"/>
      <c r="J16" s="82" t="s">
        <v>90</v>
      </c>
      <c r="K16" s="28" t="s">
        <v>91</v>
      </c>
      <c r="L16" s="28" t="s">
        <v>66</v>
      </c>
      <c r="M16" s="77"/>
      <c r="N16" s="78"/>
      <c r="O16" s="79"/>
      <c r="P16" s="80"/>
      <c r="Q16" s="81"/>
      <c r="R16" s="73" t="s">
        <v>97</v>
      </c>
      <c r="T16" s="223" t="s">
        <v>85</v>
      </c>
      <c r="U16" s="224"/>
      <c r="V16" s="224"/>
      <c r="W16" s="224"/>
      <c r="X16" s="225"/>
    </row>
    <row r="17" spans="1:24" s="41" customFormat="1" ht="16.2" thickBot="1" x14ac:dyDescent="0.3">
      <c r="A17" s="19"/>
      <c r="B17" s="232" t="s">
        <v>98</v>
      </c>
      <c r="C17" s="213"/>
      <c r="D17" s="213"/>
      <c r="E17" s="213"/>
      <c r="F17" s="213"/>
      <c r="G17" s="213"/>
      <c r="H17" s="213"/>
      <c r="I17" s="214"/>
      <c r="J17" s="37" t="s">
        <v>67</v>
      </c>
      <c r="K17" s="38" t="s">
        <v>67</v>
      </c>
      <c r="L17" s="38" t="s">
        <v>68</v>
      </c>
      <c r="M17" s="71"/>
      <c r="N17" s="67"/>
      <c r="O17" s="68"/>
      <c r="P17" s="60"/>
      <c r="Q17" s="65"/>
      <c r="R17" s="74"/>
      <c r="T17" s="229" t="s">
        <v>86</v>
      </c>
      <c r="U17" s="230"/>
      <c r="V17" s="230"/>
      <c r="W17" s="230"/>
      <c r="X17" s="231"/>
    </row>
    <row r="18" spans="1:24" s="41" customFormat="1" ht="15.75" customHeight="1" x14ac:dyDescent="0.25">
      <c r="A18" s="35"/>
      <c r="B18" s="212" t="s">
        <v>99</v>
      </c>
      <c r="C18" s="213"/>
      <c r="D18" s="213"/>
      <c r="E18" s="213"/>
      <c r="F18" s="213"/>
      <c r="G18" s="213"/>
      <c r="H18" s="213"/>
      <c r="I18" s="214"/>
      <c r="J18" s="29" t="s">
        <v>67</v>
      </c>
      <c r="K18" s="29" t="s">
        <v>67</v>
      </c>
      <c r="L18" s="29" t="s">
        <v>68</v>
      </c>
      <c r="M18" s="61"/>
      <c r="N18" s="62"/>
      <c r="O18" s="63"/>
      <c r="P18" s="64"/>
      <c r="Q18" s="65"/>
      <c r="R18" s="74"/>
    </row>
    <row r="19" spans="1:24" s="41" customFormat="1" ht="16.5" customHeight="1" x14ac:dyDescent="0.25">
      <c r="A19" s="47"/>
      <c r="B19" s="212" t="s">
        <v>100</v>
      </c>
      <c r="C19" s="213"/>
      <c r="D19" s="213"/>
      <c r="E19" s="213"/>
      <c r="F19" s="213"/>
      <c r="G19" s="213"/>
      <c r="H19" s="213"/>
      <c r="I19" s="214"/>
      <c r="J19" s="29" t="s">
        <v>67</v>
      </c>
      <c r="K19" s="29" t="s">
        <v>67</v>
      </c>
      <c r="L19" s="29" t="s">
        <v>68</v>
      </c>
      <c r="M19" s="61"/>
      <c r="N19" s="62"/>
      <c r="O19" s="63"/>
      <c r="P19" s="64"/>
      <c r="Q19" s="65"/>
      <c r="R19" s="74"/>
    </row>
    <row r="20" spans="1:24" s="41" customFormat="1" ht="15.6" x14ac:dyDescent="0.25">
      <c r="A20" s="47"/>
      <c r="B20" s="209" t="s">
        <v>101</v>
      </c>
      <c r="C20" s="213"/>
      <c r="D20" s="213"/>
      <c r="E20" s="213"/>
      <c r="F20" s="213"/>
      <c r="G20" s="213"/>
      <c r="H20" s="213"/>
      <c r="I20" s="214"/>
      <c r="J20" s="29" t="s">
        <v>67</v>
      </c>
      <c r="K20" s="29" t="s">
        <v>67</v>
      </c>
      <c r="L20" s="29" t="s">
        <v>68</v>
      </c>
      <c r="M20" s="66"/>
      <c r="N20" s="67"/>
      <c r="O20" s="68"/>
      <c r="P20" s="60"/>
      <c r="Q20" s="69"/>
      <c r="R20" s="74"/>
    </row>
    <row r="21" spans="1:24" s="41" customFormat="1" ht="15.6" x14ac:dyDescent="0.25">
      <c r="A21" s="47"/>
      <c r="B21" s="212" t="s">
        <v>104</v>
      </c>
      <c r="C21" s="213"/>
      <c r="D21" s="213"/>
      <c r="E21" s="213"/>
      <c r="F21" s="213"/>
      <c r="G21" s="213"/>
      <c r="H21" s="213"/>
      <c r="I21" s="214"/>
      <c r="J21" s="29" t="s">
        <v>67</v>
      </c>
      <c r="K21" s="29" t="s">
        <v>67</v>
      </c>
      <c r="L21" s="29" t="s">
        <v>68</v>
      </c>
      <c r="M21" s="61"/>
      <c r="N21" s="62"/>
      <c r="O21" s="63"/>
      <c r="P21" s="64"/>
      <c r="Q21" s="65"/>
      <c r="R21" s="74"/>
    </row>
    <row r="22" spans="1:24" s="41" customFormat="1" ht="15.6" x14ac:dyDescent="0.25">
      <c r="A22" s="47"/>
      <c r="B22" s="212" t="s">
        <v>105</v>
      </c>
      <c r="C22" s="213"/>
      <c r="D22" s="213"/>
      <c r="E22" s="213"/>
      <c r="F22" s="213"/>
      <c r="G22" s="213"/>
      <c r="H22" s="213"/>
      <c r="I22" s="214"/>
      <c r="J22" s="29" t="s">
        <v>67</v>
      </c>
      <c r="K22" s="29" t="s">
        <v>67</v>
      </c>
      <c r="L22" s="29" t="s">
        <v>68</v>
      </c>
      <c r="M22" s="61"/>
      <c r="N22" s="62"/>
      <c r="O22" s="63"/>
      <c r="P22" s="64"/>
      <c r="Q22" s="65"/>
      <c r="R22" s="74"/>
    </row>
    <row r="23" spans="1:24" s="41" customFormat="1" ht="15.6" x14ac:dyDescent="0.25">
      <c r="A23" s="47"/>
      <c r="B23" s="212" t="s">
        <v>7</v>
      </c>
      <c r="C23" s="213"/>
      <c r="D23" s="213"/>
      <c r="E23" s="213"/>
      <c r="F23" s="213"/>
      <c r="G23" s="213"/>
      <c r="H23" s="213"/>
      <c r="I23" s="214"/>
      <c r="J23" s="29" t="s">
        <v>67</v>
      </c>
      <c r="K23" s="29" t="s">
        <v>67</v>
      </c>
      <c r="L23" s="29" t="s">
        <v>68</v>
      </c>
      <c r="M23" s="61"/>
      <c r="N23" s="62"/>
      <c r="O23" s="63"/>
      <c r="P23" s="64"/>
      <c r="Q23" s="65"/>
      <c r="R23" s="74"/>
    </row>
    <row r="24" spans="1:24" s="41" customFormat="1" ht="15.6" x14ac:dyDescent="0.25">
      <c r="A24" s="47"/>
      <c r="B24" s="212" t="s">
        <v>106</v>
      </c>
      <c r="C24" s="213"/>
      <c r="D24" s="213"/>
      <c r="E24" s="213"/>
      <c r="F24" s="213"/>
      <c r="G24" s="213"/>
      <c r="H24" s="213"/>
      <c r="I24" s="214"/>
      <c r="J24" s="29" t="s">
        <v>67</v>
      </c>
      <c r="K24" s="29" t="s">
        <v>67</v>
      </c>
      <c r="L24" s="29" t="s">
        <v>68</v>
      </c>
      <c r="M24" s="61"/>
      <c r="N24" s="62"/>
      <c r="O24" s="63"/>
      <c r="P24" s="64"/>
      <c r="Q24" s="69"/>
      <c r="R24" s="74"/>
    </row>
    <row r="25" spans="1:24" s="41" customFormat="1" ht="15.75" customHeight="1" x14ac:dyDescent="0.25">
      <c r="A25" s="47"/>
      <c r="B25" s="212" t="s">
        <v>107</v>
      </c>
      <c r="C25" s="213"/>
      <c r="D25" s="213"/>
      <c r="E25" s="213"/>
      <c r="F25" s="213"/>
      <c r="G25" s="213"/>
      <c r="H25" s="213"/>
      <c r="I25" s="214"/>
      <c r="J25" s="29" t="s">
        <v>67</v>
      </c>
      <c r="K25" s="29" t="s">
        <v>67</v>
      </c>
      <c r="L25" s="29" t="s">
        <v>68</v>
      </c>
      <c r="M25" s="61"/>
      <c r="N25" s="62"/>
      <c r="O25" s="63"/>
      <c r="P25" s="64"/>
      <c r="Q25" s="69"/>
      <c r="R25" s="74"/>
    </row>
    <row r="26" spans="1:24" s="41" customFormat="1" ht="15.6" x14ac:dyDescent="0.25">
      <c r="A26" s="47"/>
      <c r="B26" s="217" t="s">
        <v>108</v>
      </c>
      <c r="C26" s="213"/>
      <c r="D26" s="213"/>
      <c r="E26" s="213"/>
      <c r="F26" s="213"/>
      <c r="G26" s="213"/>
      <c r="H26" s="213"/>
      <c r="I26" s="214"/>
      <c r="J26" s="30" t="s">
        <v>67</v>
      </c>
      <c r="K26" s="29" t="s">
        <v>67</v>
      </c>
      <c r="L26" s="29" t="s">
        <v>68</v>
      </c>
      <c r="M26" s="61"/>
      <c r="N26" s="62"/>
      <c r="O26" s="63"/>
      <c r="P26" s="64"/>
      <c r="Q26" s="65"/>
      <c r="R26" s="74"/>
    </row>
    <row r="27" spans="1:24" s="41" customFormat="1" ht="15.6" x14ac:dyDescent="0.25">
      <c r="A27" s="131"/>
      <c r="B27" s="215" t="s">
        <v>120</v>
      </c>
      <c r="C27" s="216"/>
      <c r="D27" s="216"/>
      <c r="E27" s="216"/>
      <c r="F27" s="216"/>
      <c r="G27" s="216"/>
      <c r="H27" s="216"/>
      <c r="I27" s="216"/>
      <c r="J27" s="57"/>
      <c r="K27" s="57"/>
      <c r="L27" s="57"/>
      <c r="M27" s="61"/>
      <c r="N27" s="62"/>
      <c r="O27" s="63"/>
      <c r="P27" s="64"/>
      <c r="Q27" s="65"/>
      <c r="R27" s="74"/>
    </row>
    <row r="28" spans="1:24" s="41" customFormat="1" ht="15.6" x14ac:dyDescent="0.25">
      <c r="A28" s="35"/>
      <c r="B28" s="252" t="s">
        <v>121</v>
      </c>
      <c r="C28" s="253"/>
      <c r="D28" s="253"/>
      <c r="E28" s="253"/>
      <c r="F28" s="253"/>
      <c r="G28" s="253"/>
      <c r="H28" s="253"/>
      <c r="I28" s="253"/>
      <c r="J28" s="59"/>
      <c r="K28" s="59"/>
      <c r="L28" s="59"/>
      <c r="M28" s="61"/>
      <c r="N28" s="62"/>
      <c r="O28" s="63"/>
      <c r="P28" s="64"/>
      <c r="Q28" s="65"/>
      <c r="R28" s="74"/>
    </row>
    <row r="29" spans="1:24" s="41" customFormat="1" ht="15.6" x14ac:dyDescent="0.25">
      <c r="A29" s="47"/>
      <c r="B29" s="126" t="s">
        <v>122</v>
      </c>
      <c r="C29" s="39"/>
      <c r="D29" s="39"/>
      <c r="E29" s="117" t="s">
        <v>124</v>
      </c>
      <c r="F29" s="117"/>
      <c r="G29" s="127"/>
      <c r="H29" s="127"/>
      <c r="I29" s="128"/>
      <c r="J29" s="30" t="s">
        <v>67</v>
      </c>
      <c r="K29" s="29" t="s">
        <v>67</v>
      </c>
      <c r="L29" s="29" t="s">
        <v>67</v>
      </c>
      <c r="M29" s="61"/>
      <c r="N29" s="62"/>
      <c r="O29" s="63"/>
      <c r="P29" s="64"/>
      <c r="Q29" s="65"/>
      <c r="R29" s="74"/>
    </row>
    <row r="30" spans="1:24" s="41" customFormat="1" ht="15.75" customHeight="1" x14ac:dyDescent="0.25">
      <c r="A30" s="47"/>
      <c r="B30" s="129"/>
      <c r="C30" s="130" t="s">
        <v>125</v>
      </c>
      <c r="D30" s="39"/>
      <c r="E30" s="117" t="s">
        <v>123</v>
      </c>
      <c r="F30" s="117"/>
      <c r="G30" s="117"/>
      <c r="H30" s="117"/>
      <c r="I30" s="118"/>
      <c r="J30" s="30" t="s">
        <v>67</v>
      </c>
      <c r="K30" s="29" t="s">
        <v>67</v>
      </c>
      <c r="L30" s="29" t="s">
        <v>67</v>
      </c>
      <c r="M30" s="61"/>
      <c r="N30" s="62"/>
      <c r="O30" s="63"/>
      <c r="P30" s="64"/>
      <c r="Q30" s="65"/>
      <c r="R30" s="74"/>
    </row>
    <row r="31" spans="1:24" s="41" customFormat="1" ht="15.75" customHeight="1" x14ac:dyDescent="0.25">
      <c r="A31" s="47"/>
      <c r="B31" s="129" t="s">
        <v>3</v>
      </c>
      <c r="C31" s="130"/>
      <c r="D31" s="39"/>
      <c r="E31" s="117" t="s">
        <v>4</v>
      </c>
      <c r="F31" s="117" t="s">
        <v>12</v>
      </c>
      <c r="H31" s="117"/>
      <c r="I31" s="118"/>
      <c r="J31" s="30" t="s">
        <v>67</v>
      </c>
      <c r="K31" s="29" t="s">
        <v>67</v>
      </c>
      <c r="L31" s="29" t="s">
        <v>67</v>
      </c>
      <c r="M31" s="61"/>
      <c r="N31" s="62"/>
      <c r="O31" s="63"/>
      <c r="P31" s="64"/>
      <c r="Q31" s="65"/>
      <c r="R31" s="74"/>
    </row>
    <row r="32" spans="1:24" s="41" customFormat="1" ht="15.75" customHeight="1" x14ac:dyDescent="0.25">
      <c r="A32" s="47"/>
      <c r="B32" s="129"/>
      <c r="C32" s="130" t="s">
        <v>5</v>
      </c>
      <c r="D32" s="39"/>
      <c r="E32" s="117" t="s">
        <v>6</v>
      </c>
      <c r="F32" s="117"/>
      <c r="G32" s="117"/>
      <c r="H32" s="117"/>
      <c r="I32" s="118"/>
      <c r="J32" s="30" t="s">
        <v>67</v>
      </c>
      <c r="K32" s="29" t="s">
        <v>67</v>
      </c>
      <c r="L32" s="29" t="s">
        <v>67</v>
      </c>
      <c r="M32" s="61"/>
      <c r="N32" s="62"/>
      <c r="O32" s="63"/>
      <c r="P32" s="64"/>
      <c r="Q32" s="65"/>
      <c r="R32" s="74"/>
    </row>
    <row r="33" spans="1:18" s="41" customFormat="1" ht="15.6" x14ac:dyDescent="0.25">
      <c r="A33" s="47"/>
      <c r="B33" s="126" t="s">
        <v>126</v>
      </c>
      <c r="C33" s="117"/>
      <c r="D33" s="39"/>
      <c r="E33" s="117" t="s">
        <v>127</v>
      </c>
      <c r="F33" s="117" t="s">
        <v>128</v>
      </c>
      <c r="H33" s="117"/>
      <c r="I33" s="118"/>
      <c r="J33" s="30" t="s">
        <v>67</v>
      </c>
      <c r="K33" s="29" t="s">
        <v>67</v>
      </c>
      <c r="L33" s="29" t="s">
        <v>67</v>
      </c>
      <c r="M33" s="61"/>
      <c r="N33" s="62"/>
      <c r="O33" s="63"/>
      <c r="P33" s="64"/>
      <c r="Q33" s="65"/>
      <c r="R33" s="74"/>
    </row>
    <row r="34" spans="1:18" s="41" customFormat="1" ht="15.6" x14ac:dyDescent="0.25">
      <c r="A34" s="47"/>
      <c r="B34" s="126" t="s">
        <v>129</v>
      </c>
      <c r="C34" s="117"/>
      <c r="D34" s="39"/>
      <c r="E34" s="117" t="s">
        <v>2</v>
      </c>
      <c r="F34" s="117"/>
      <c r="G34" s="117"/>
      <c r="H34" s="117"/>
      <c r="I34" s="118"/>
      <c r="J34" s="30" t="s">
        <v>67</v>
      </c>
      <c r="K34" s="29" t="s">
        <v>67</v>
      </c>
      <c r="L34" s="29" t="s">
        <v>67</v>
      </c>
      <c r="M34" s="61"/>
      <c r="N34" s="62"/>
      <c r="O34" s="63"/>
      <c r="P34" s="64"/>
      <c r="Q34" s="65"/>
      <c r="R34" s="74"/>
    </row>
    <row r="35" spans="1:18" s="41" customFormat="1" ht="15.6" x14ac:dyDescent="0.25">
      <c r="A35" s="47"/>
      <c r="B35" s="129"/>
      <c r="C35" s="218" t="s">
        <v>0</v>
      </c>
      <c r="D35" s="219"/>
      <c r="E35" s="117" t="s">
        <v>1</v>
      </c>
      <c r="F35" s="117"/>
      <c r="G35" s="117"/>
      <c r="H35" s="117"/>
      <c r="I35" s="118"/>
      <c r="J35" s="30" t="s">
        <v>67</v>
      </c>
      <c r="K35" s="29" t="s">
        <v>67</v>
      </c>
      <c r="L35" s="29" t="s">
        <v>67</v>
      </c>
      <c r="M35" s="61"/>
      <c r="N35" s="62"/>
      <c r="O35" s="63"/>
      <c r="P35" s="64"/>
      <c r="Q35" s="65"/>
      <c r="R35" s="74"/>
    </row>
    <row r="36" spans="1:18" s="41" customFormat="1" ht="15.6" x14ac:dyDescent="0.25">
      <c r="A36" s="47"/>
      <c r="B36" s="126" t="s">
        <v>130</v>
      </c>
      <c r="C36" s="117"/>
      <c r="D36" s="39"/>
      <c r="E36" s="117" t="s">
        <v>131</v>
      </c>
      <c r="F36" s="117" t="s">
        <v>132</v>
      </c>
      <c r="G36" s="117"/>
      <c r="H36" s="117"/>
      <c r="I36" s="118"/>
      <c r="J36" s="30" t="s">
        <v>67</v>
      </c>
      <c r="K36" s="29" t="s">
        <v>67</v>
      </c>
      <c r="L36" s="29" t="s">
        <v>67</v>
      </c>
      <c r="M36" s="61"/>
      <c r="N36" s="62"/>
      <c r="O36" s="63"/>
      <c r="P36" s="64"/>
      <c r="Q36" s="65"/>
      <c r="R36" s="74"/>
    </row>
    <row r="37" spans="1:18" s="41" customFormat="1" ht="15.6" x14ac:dyDescent="0.25">
      <c r="A37" s="47"/>
      <c r="B37" s="126"/>
      <c r="C37" s="130" t="s">
        <v>133</v>
      </c>
      <c r="D37" s="39"/>
      <c r="E37" s="117" t="s">
        <v>135</v>
      </c>
      <c r="F37" s="117" t="s">
        <v>136</v>
      </c>
      <c r="G37" s="117"/>
      <c r="H37" s="117"/>
      <c r="I37" s="118"/>
      <c r="J37" s="30" t="s">
        <v>67</v>
      </c>
      <c r="K37" s="29" t="s">
        <v>67</v>
      </c>
      <c r="L37" s="29" t="s">
        <v>67</v>
      </c>
      <c r="M37" s="61"/>
      <c r="N37" s="62"/>
      <c r="O37" s="63"/>
      <c r="P37" s="64"/>
      <c r="Q37" s="65"/>
      <c r="R37" s="74"/>
    </row>
    <row r="38" spans="1:18" s="41" customFormat="1" ht="15.6" x14ac:dyDescent="0.25">
      <c r="A38" s="47"/>
      <c r="B38" s="126"/>
      <c r="C38" s="130" t="s">
        <v>134</v>
      </c>
      <c r="D38" s="39"/>
      <c r="E38" s="117" t="s">
        <v>135</v>
      </c>
      <c r="F38" s="117" t="s">
        <v>137</v>
      </c>
      <c r="G38" s="117"/>
      <c r="H38" s="117"/>
      <c r="I38" s="118"/>
      <c r="J38" s="30" t="s">
        <v>67</v>
      </c>
      <c r="K38" s="29" t="s">
        <v>67</v>
      </c>
      <c r="L38" s="29" t="s">
        <v>67</v>
      </c>
      <c r="M38" s="61"/>
      <c r="N38" s="62"/>
      <c r="O38" s="63"/>
      <c r="P38" s="64"/>
      <c r="Q38" s="65"/>
      <c r="R38" s="74"/>
    </row>
    <row r="39" spans="1:18" s="41" customFormat="1" ht="15.6" x14ac:dyDescent="0.25">
      <c r="A39" s="47"/>
      <c r="B39" s="217" t="s">
        <v>109</v>
      </c>
      <c r="C39" s="213"/>
      <c r="D39" s="213"/>
      <c r="E39" s="213"/>
      <c r="F39" s="213"/>
      <c r="G39" s="213"/>
      <c r="H39" s="213"/>
      <c r="I39" s="214"/>
      <c r="J39" s="30" t="s">
        <v>67</v>
      </c>
      <c r="K39" s="29" t="s">
        <v>67</v>
      </c>
      <c r="L39" s="29" t="s">
        <v>68</v>
      </c>
      <c r="M39" s="61"/>
      <c r="N39" s="62"/>
      <c r="O39" s="63"/>
      <c r="P39" s="64"/>
      <c r="Q39" s="65"/>
      <c r="R39" s="74"/>
    </row>
    <row r="40" spans="1:18" s="41" customFormat="1" ht="15.6" x14ac:dyDescent="0.25">
      <c r="A40" s="47"/>
      <c r="B40" s="217" t="s">
        <v>110</v>
      </c>
      <c r="C40" s="213"/>
      <c r="D40" s="213"/>
      <c r="E40" s="213"/>
      <c r="F40" s="213"/>
      <c r="G40" s="213"/>
      <c r="H40" s="213"/>
      <c r="I40" s="214"/>
      <c r="J40" s="30" t="s">
        <v>67</v>
      </c>
      <c r="K40" s="29" t="s">
        <v>67</v>
      </c>
      <c r="L40" s="29" t="s">
        <v>68</v>
      </c>
      <c r="M40" s="61"/>
      <c r="N40" s="62"/>
      <c r="O40" s="63"/>
      <c r="P40" s="64"/>
      <c r="Q40" s="65"/>
      <c r="R40" s="74"/>
    </row>
    <row r="41" spans="1:18" s="41" customFormat="1" ht="30.75" customHeight="1" x14ac:dyDescent="0.25">
      <c r="A41" s="47"/>
      <c r="B41" s="212" t="s">
        <v>111</v>
      </c>
      <c r="C41" s="254"/>
      <c r="D41" s="254"/>
      <c r="E41" s="254"/>
      <c r="F41" s="254"/>
      <c r="G41" s="254"/>
      <c r="H41" s="254"/>
      <c r="I41" s="255"/>
      <c r="J41" s="30" t="s">
        <v>67</v>
      </c>
      <c r="K41" s="29" t="s">
        <v>67</v>
      </c>
      <c r="L41" s="29" t="s">
        <v>68</v>
      </c>
      <c r="M41" s="61"/>
      <c r="N41" s="70"/>
      <c r="O41" s="68"/>
      <c r="P41" s="64"/>
      <c r="Q41" s="69"/>
      <c r="R41" s="74"/>
    </row>
    <row r="42" spans="1:18" s="41" customFormat="1" ht="33" customHeight="1" x14ac:dyDescent="0.25">
      <c r="A42" s="47"/>
      <c r="B42" s="212" t="s">
        <v>112</v>
      </c>
      <c r="C42" s="254"/>
      <c r="D42" s="254"/>
      <c r="E42" s="254"/>
      <c r="F42" s="254"/>
      <c r="G42" s="254"/>
      <c r="H42" s="254"/>
      <c r="I42" s="255"/>
      <c r="J42" s="30" t="s">
        <v>67</v>
      </c>
      <c r="K42" s="29" t="s">
        <v>67</v>
      </c>
      <c r="L42" s="29" t="s">
        <v>68</v>
      </c>
      <c r="M42" s="61"/>
      <c r="N42" s="62"/>
      <c r="O42" s="63"/>
      <c r="P42" s="64"/>
      <c r="Q42" s="65"/>
      <c r="R42" s="74"/>
    </row>
    <row r="43" spans="1:18" s="41" customFormat="1" ht="15.6" x14ac:dyDescent="0.25">
      <c r="A43" s="47"/>
      <c r="B43" s="212" t="s">
        <v>113</v>
      </c>
      <c r="C43" s="213"/>
      <c r="D43" s="213"/>
      <c r="E43" s="213"/>
      <c r="F43" s="213"/>
      <c r="G43" s="213"/>
      <c r="H43" s="213"/>
      <c r="I43" s="214"/>
      <c r="J43" s="30" t="s">
        <v>67</v>
      </c>
      <c r="K43" s="29" t="s">
        <v>67</v>
      </c>
      <c r="L43" s="29" t="s">
        <v>68</v>
      </c>
      <c r="M43" s="61"/>
      <c r="N43" s="62"/>
      <c r="O43" s="63"/>
      <c r="P43" s="64"/>
      <c r="Q43" s="65"/>
      <c r="R43" s="74"/>
    </row>
    <row r="44" spans="1:18" s="41" customFormat="1" ht="15.6" x14ac:dyDescent="0.25">
      <c r="A44" s="47"/>
      <c r="B44" s="212" t="s">
        <v>114</v>
      </c>
      <c r="C44" s="213"/>
      <c r="D44" s="213"/>
      <c r="E44" s="213"/>
      <c r="F44" s="213"/>
      <c r="G44" s="213"/>
      <c r="H44" s="213"/>
      <c r="I44" s="214"/>
      <c r="J44" s="30" t="s">
        <v>67</v>
      </c>
      <c r="K44" s="29" t="s">
        <v>67</v>
      </c>
      <c r="L44" s="29" t="s">
        <v>68</v>
      </c>
      <c r="M44" s="61"/>
      <c r="N44" s="62"/>
      <c r="O44" s="63"/>
      <c r="P44" s="64"/>
      <c r="Q44" s="65"/>
      <c r="R44" s="74"/>
    </row>
    <row r="45" spans="1:18" s="41" customFormat="1" ht="31.5" customHeight="1" x14ac:dyDescent="0.25">
      <c r="A45" s="47"/>
      <c r="B45" s="212" t="s">
        <v>115</v>
      </c>
      <c r="C45" s="213"/>
      <c r="D45" s="213"/>
      <c r="E45" s="213"/>
      <c r="F45" s="213"/>
      <c r="G45" s="213"/>
      <c r="H45" s="213"/>
      <c r="I45" s="214"/>
      <c r="J45" s="30" t="s">
        <v>67</v>
      </c>
      <c r="K45" s="29" t="s">
        <v>67</v>
      </c>
      <c r="L45" s="29" t="s">
        <v>68</v>
      </c>
      <c r="M45" s="61"/>
      <c r="N45" s="70"/>
      <c r="O45" s="68"/>
      <c r="P45" s="64"/>
      <c r="Q45" s="69"/>
      <c r="R45" s="74"/>
    </row>
    <row r="46" spans="1:18" s="41" customFormat="1" ht="47.25" customHeight="1" x14ac:dyDescent="0.25">
      <c r="A46" s="47"/>
      <c r="B46" s="212" t="s">
        <v>117</v>
      </c>
      <c r="C46" s="213"/>
      <c r="D46" s="213"/>
      <c r="E46" s="213"/>
      <c r="F46" s="213"/>
      <c r="G46" s="213"/>
      <c r="H46" s="213"/>
      <c r="I46" s="214"/>
      <c r="J46" s="30" t="s">
        <v>67</v>
      </c>
      <c r="K46" s="29" t="s">
        <v>67</v>
      </c>
      <c r="L46" s="29" t="s">
        <v>68</v>
      </c>
      <c r="M46" s="61"/>
      <c r="N46" s="70"/>
      <c r="O46" s="68"/>
      <c r="P46" s="64"/>
      <c r="Q46" s="69"/>
      <c r="R46" s="74"/>
    </row>
    <row r="47" spans="1:18" s="41" customFormat="1" ht="36" customHeight="1" x14ac:dyDescent="0.25">
      <c r="A47" s="47"/>
      <c r="B47" s="212" t="s">
        <v>116</v>
      </c>
      <c r="C47" s="213"/>
      <c r="D47" s="213"/>
      <c r="E47" s="213"/>
      <c r="F47" s="213"/>
      <c r="G47" s="213"/>
      <c r="H47" s="213"/>
      <c r="I47" s="214"/>
      <c r="J47" s="30" t="s">
        <v>67</v>
      </c>
      <c r="K47" s="29" t="s">
        <v>67</v>
      </c>
      <c r="L47" s="29" t="s">
        <v>68</v>
      </c>
      <c r="M47" s="61"/>
      <c r="N47" s="62"/>
      <c r="O47" s="63"/>
      <c r="P47" s="64"/>
      <c r="Q47" s="65"/>
      <c r="R47" s="74"/>
    </row>
    <row r="48" spans="1:18" s="41" customFormat="1" ht="15.6" x14ac:dyDescent="0.25">
      <c r="A48" s="47"/>
      <c r="B48" s="212" t="s">
        <v>118</v>
      </c>
      <c r="C48" s="213"/>
      <c r="D48" s="213"/>
      <c r="E48" s="213"/>
      <c r="F48" s="213"/>
      <c r="G48" s="213"/>
      <c r="H48" s="213"/>
      <c r="I48" s="214"/>
      <c r="J48" s="30" t="s">
        <v>67</v>
      </c>
      <c r="K48" s="29" t="s">
        <v>67</v>
      </c>
      <c r="L48" s="29" t="s">
        <v>68</v>
      </c>
      <c r="M48" s="61"/>
      <c r="N48" s="62"/>
      <c r="O48" s="63"/>
      <c r="P48" s="64"/>
      <c r="Q48" s="65"/>
      <c r="R48" s="74"/>
    </row>
    <row r="49" spans="1:24" s="42" customFormat="1" ht="15.6" x14ac:dyDescent="0.3">
      <c r="B49" s="113"/>
      <c r="C49" s="2"/>
      <c r="D49" s="2"/>
      <c r="E49" s="2"/>
      <c r="F49" s="2"/>
      <c r="G49" s="113"/>
      <c r="H49" s="113"/>
      <c r="I49" s="113"/>
    </row>
    <row r="50" spans="1:24" s="41" customFormat="1" ht="31.5" customHeight="1" x14ac:dyDescent="0.25">
      <c r="A50" s="233" t="s">
        <v>103</v>
      </c>
      <c r="B50" s="234"/>
      <c r="C50" s="234"/>
      <c r="D50" s="234"/>
      <c r="E50" s="234"/>
      <c r="F50" s="234"/>
      <c r="G50" s="234"/>
      <c r="H50" s="234"/>
      <c r="I50" s="235"/>
      <c r="J50" s="82" t="s">
        <v>90</v>
      </c>
      <c r="K50" s="28" t="s">
        <v>91</v>
      </c>
      <c r="L50" s="28" t="s">
        <v>66</v>
      </c>
      <c r="M50" s="77"/>
      <c r="N50" s="78"/>
      <c r="O50" s="79"/>
      <c r="P50" s="80"/>
      <c r="Q50" s="81"/>
      <c r="R50" s="73" t="s">
        <v>97</v>
      </c>
      <c r="T50" s="223" t="s">
        <v>85</v>
      </c>
      <c r="U50" s="224"/>
      <c r="V50" s="224"/>
      <c r="W50" s="224"/>
      <c r="X50" s="225"/>
    </row>
    <row r="51" spans="1:24" s="41" customFormat="1" ht="16.2" thickBot="1" x14ac:dyDescent="0.3">
      <c r="A51" s="36"/>
      <c r="B51" s="43" t="s">
        <v>119</v>
      </c>
      <c r="C51" s="43"/>
      <c r="D51" s="43"/>
      <c r="E51" s="43"/>
      <c r="F51" s="43"/>
      <c r="G51" s="43"/>
      <c r="H51" s="48"/>
      <c r="I51" s="49"/>
      <c r="J51" s="37" t="s">
        <v>67</v>
      </c>
      <c r="K51" s="38" t="s">
        <v>67</v>
      </c>
      <c r="L51" s="38" t="s">
        <v>68</v>
      </c>
      <c r="M51" s="71"/>
      <c r="N51" s="67"/>
      <c r="O51" s="68"/>
      <c r="P51" s="60"/>
      <c r="Q51" s="65"/>
      <c r="R51" s="74"/>
      <c r="T51" s="229" t="s">
        <v>86</v>
      </c>
      <c r="U51" s="230"/>
      <c r="V51" s="230"/>
      <c r="W51" s="230"/>
      <c r="X51" s="231"/>
    </row>
    <row r="52" spans="1:24" s="41" customFormat="1" ht="27.75" customHeight="1" x14ac:dyDescent="0.25">
      <c r="A52" s="35"/>
      <c r="B52" s="254" t="s">
        <v>15</v>
      </c>
      <c r="C52" s="207"/>
      <c r="D52" s="207"/>
      <c r="E52" s="207"/>
      <c r="F52" s="207"/>
      <c r="G52" s="207"/>
      <c r="H52" s="207"/>
      <c r="I52" s="208"/>
      <c r="J52" s="29" t="s">
        <v>67</v>
      </c>
      <c r="K52" s="29" t="s">
        <v>67</v>
      </c>
      <c r="L52" s="29" t="s">
        <v>68</v>
      </c>
      <c r="M52" s="61"/>
      <c r="N52" s="62"/>
      <c r="O52" s="63"/>
      <c r="P52" s="64"/>
      <c r="Q52" s="65"/>
      <c r="R52" s="74"/>
    </row>
    <row r="53" spans="1:24" s="41" customFormat="1" ht="16.5" customHeight="1" x14ac:dyDescent="0.25">
      <c r="A53" s="47"/>
      <c r="B53" s="212" t="s">
        <v>16</v>
      </c>
      <c r="C53" s="213"/>
      <c r="D53" s="213"/>
      <c r="E53" s="213"/>
      <c r="F53" s="213"/>
      <c r="G53" s="213"/>
      <c r="H53" s="213"/>
      <c r="I53" s="214"/>
      <c r="J53" s="29" t="s">
        <v>67</v>
      </c>
      <c r="K53" s="29" t="s">
        <v>67</v>
      </c>
      <c r="L53" s="29" t="s">
        <v>68</v>
      </c>
      <c r="M53" s="61"/>
      <c r="N53" s="62"/>
      <c r="O53" s="63"/>
      <c r="P53" s="64"/>
      <c r="Q53" s="65"/>
      <c r="R53" s="74"/>
    </row>
    <row r="54" spans="1:24" s="41" customFormat="1" ht="16.5" customHeight="1" x14ac:dyDescent="0.25">
      <c r="A54" s="47"/>
      <c r="B54" s="212" t="s">
        <v>17</v>
      </c>
      <c r="C54" s="213"/>
      <c r="D54" s="213"/>
      <c r="E54" s="213"/>
      <c r="F54" s="213"/>
      <c r="G54" s="213"/>
      <c r="H54" s="213"/>
      <c r="I54" s="214"/>
      <c r="J54" s="29" t="s">
        <v>67</v>
      </c>
      <c r="K54" s="29" t="s">
        <v>67</v>
      </c>
      <c r="L54" s="29" t="s">
        <v>68</v>
      </c>
      <c r="M54" s="61"/>
      <c r="N54" s="62"/>
      <c r="O54" s="63"/>
      <c r="P54" s="64"/>
      <c r="Q54" s="65"/>
      <c r="R54" s="74"/>
    </row>
    <row r="55" spans="1:24" s="41" customFormat="1" ht="30" customHeight="1" x14ac:dyDescent="0.25">
      <c r="A55" s="47"/>
      <c r="B55" s="212" t="s">
        <v>13</v>
      </c>
      <c r="C55" s="213"/>
      <c r="D55" s="213"/>
      <c r="E55" s="213"/>
      <c r="F55" s="213"/>
      <c r="G55" s="213"/>
      <c r="H55" s="213"/>
      <c r="I55" s="214"/>
      <c r="J55" s="29" t="s">
        <v>67</v>
      </c>
      <c r="K55" s="29" t="s">
        <v>67</v>
      </c>
      <c r="L55" s="29" t="s">
        <v>68</v>
      </c>
      <c r="M55" s="61"/>
      <c r="N55" s="62"/>
      <c r="O55" s="63"/>
      <c r="P55" s="64"/>
      <c r="Q55" s="65"/>
      <c r="R55" s="74"/>
    </row>
    <row r="56" spans="1:24" s="41" customFormat="1" ht="45.75" customHeight="1" x14ac:dyDescent="0.25">
      <c r="A56" s="47"/>
      <c r="B56" s="212" t="s">
        <v>14</v>
      </c>
      <c r="C56" s="213"/>
      <c r="D56" s="213"/>
      <c r="E56" s="213"/>
      <c r="F56" s="213"/>
      <c r="G56" s="213"/>
      <c r="H56" s="213"/>
      <c r="I56" s="214"/>
      <c r="J56" s="29" t="s">
        <v>67</v>
      </c>
      <c r="K56" s="29" t="s">
        <v>67</v>
      </c>
      <c r="L56" s="29" t="s">
        <v>68</v>
      </c>
      <c r="M56" s="61"/>
      <c r="N56" s="62"/>
      <c r="O56" s="63"/>
      <c r="P56" s="64"/>
      <c r="Q56" s="65"/>
      <c r="R56" s="74"/>
    </row>
    <row r="57" spans="1:24" s="242" customFormat="1" ht="16.5" customHeight="1" x14ac:dyDescent="0.25">
      <c r="A57" s="267"/>
    </row>
    <row r="58" spans="1:24" s="42" customFormat="1" ht="15" customHeight="1" x14ac:dyDescent="0.3">
      <c r="A58" s="24" t="s">
        <v>72</v>
      </c>
      <c r="D58" s="24"/>
      <c r="E58" s="24"/>
      <c r="F58" s="24"/>
    </row>
    <row r="59" spans="1:24" s="18" customFormat="1" ht="15.6" x14ac:dyDescent="0.3">
      <c r="A59" s="1" t="s">
        <v>24</v>
      </c>
      <c r="D59" s="1"/>
      <c r="E59" s="1"/>
      <c r="F59" s="1"/>
    </row>
    <row r="60" spans="1:24" s="18" customFormat="1" ht="15.6" x14ac:dyDescent="0.3">
      <c r="A60" s="18" t="s">
        <v>18</v>
      </c>
      <c r="C60" s="23"/>
      <c r="D60" s="23"/>
      <c r="E60" s="23"/>
      <c r="F60" s="23"/>
    </row>
    <row r="61" spans="1:24" s="18" customFormat="1" ht="15.6" x14ac:dyDescent="0.3">
      <c r="C61" s="23"/>
      <c r="D61" s="23"/>
      <c r="E61" s="23"/>
      <c r="F61" s="23"/>
    </row>
    <row r="62" spans="1:24" ht="31.5" customHeight="1" x14ac:dyDescent="0.25">
      <c r="A62" s="268" t="s">
        <v>73</v>
      </c>
      <c r="B62" s="269"/>
      <c r="C62" s="269"/>
      <c r="D62" s="269"/>
      <c r="E62" s="269"/>
      <c r="F62" s="269"/>
      <c r="G62" s="269"/>
      <c r="H62" s="269"/>
      <c r="I62" s="269"/>
      <c r="J62" s="82" t="s">
        <v>90</v>
      </c>
      <c r="K62" s="28" t="s">
        <v>91</v>
      </c>
      <c r="L62" s="28" t="s">
        <v>66</v>
      </c>
      <c r="M62" s="77"/>
      <c r="N62" s="78"/>
      <c r="O62" s="79"/>
      <c r="P62" s="80"/>
      <c r="Q62" s="81"/>
      <c r="R62" s="73" t="s">
        <v>97</v>
      </c>
    </row>
    <row r="63" spans="1:24" ht="50.25" customHeight="1" x14ac:dyDescent="0.25">
      <c r="A63" s="116"/>
      <c r="B63" s="209" t="s">
        <v>21</v>
      </c>
      <c r="C63" s="213"/>
      <c r="D63" s="213"/>
      <c r="E63" s="213"/>
      <c r="F63" s="213"/>
      <c r="G63" s="213"/>
      <c r="H63" s="213"/>
      <c r="I63" s="213"/>
      <c r="J63" s="25" t="s">
        <v>67</v>
      </c>
      <c r="K63" s="25" t="s">
        <v>67</v>
      </c>
      <c r="L63" s="25" t="s">
        <v>67</v>
      </c>
      <c r="M63" s="72"/>
      <c r="N63" s="62"/>
      <c r="O63" s="63"/>
      <c r="P63" s="64"/>
      <c r="Q63" s="65"/>
      <c r="R63" s="74"/>
    </row>
    <row r="64" spans="1:24" ht="48" customHeight="1" x14ac:dyDescent="0.25">
      <c r="A64" s="86"/>
      <c r="B64" s="220" t="s">
        <v>22</v>
      </c>
      <c r="C64" s="221"/>
      <c r="D64" s="221"/>
      <c r="E64" s="221"/>
      <c r="F64" s="221"/>
      <c r="G64" s="221"/>
      <c r="H64" s="221"/>
      <c r="I64" s="222"/>
      <c r="J64" s="25" t="s">
        <v>67</v>
      </c>
      <c r="K64" s="25" t="s">
        <v>67</v>
      </c>
      <c r="L64" s="25" t="s">
        <v>68</v>
      </c>
      <c r="M64" s="72"/>
      <c r="N64" s="62"/>
      <c r="O64" s="63"/>
      <c r="P64" s="60"/>
      <c r="Q64" s="65"/>
      <c r="R64" s="74"/>
    </row>
    <row r="65" spans="1:18" ht="54" customHeight="1" x14ac:dyDescent="0.25">
      <c r="A65" s="86"/>
      <c r="B65" s="220" t="s">
        <v>23</v>
      </c>
      <c r="C65" s="221"/>
      <c r="D65" s="221"/>
      <c r="E65" s="221"/>
      <c r="F65" s="221"/>
      <c r="G65" s="221"/>
      <c r="H65" s="221"/>
      <c r="I65" s="222"/>
      <c r="J65" s="25" t="s">
        <v>67</v>
      </c>
      <c r="K65" s="25" t="s">
        <v>67</v>
      </c>
      <c r="L65" s="25" t="s">
        <v>68</v>
      </c>
      <c r="M65" s="72"/>
      <c r="N65" s="62"/>
      <c r="O65" s="63"/>
      <c r="P65" s="60"/>
      <c r="Q65" s="69"/>
      <c r="R65" s="74"/>
    </row>
    <row r="66" spans="1:18" ht="31.5" customHeight="1" x14ac:dyDescent="0.25">
      <c r="A66" s="270" t="s">
        <v>74</v>
      </c>
      <c r="B66" s="213"/>
      <c r="C66" s="213"/>
      <c r="D66" s="213"/>
      <c r="E66" s="213"/>
      <c r="F66" s="213"/>
      <c r="G66" s="213"/>
      <c r="H66" s="213"/>
      <c r="I66" s="214"/>
      <c r="J66" s="82" t="s">
        <v>90</v>
      </c>
      <c r="K66" s="28" t="s">
        <v>91</v>
      </c>
      <c r="L66" s="28" t="s">
        <v>66</v>
      </c>
      <c r="M66" s="77"/>
      <c r="N66" s="78"/>
      <c r="O66" s="79"/>
      <c r="P66" s="80"/>
      <c r="Q66" s="81"/>
      <c r="R66" s="73" t="s">
        <v>97</v>
      </c>
    </row>
    <row r="67" spans="1:18" ht="63" customHeight="1" x14ac:dyDescent="0.25">
      <c r="A67" s="87"/>
      <c r="B67" s="220" t="s">
        <v>20</v>
      </c>
      <c r="C67" s="221"/>
      <c r="D67" s="221"/>
      <c r="E67" s="221"/>
      <c r="F67" s="221"/>
      <c r="G67" s="221"/>
      <c r="H67" s="221"/>
      <c r="I67" s="221"/>
      <c r="J67" s="25" t="s">
        <v>67</v>
      </c>
      <c r="K67" s="25" t="s">
        <v>68</v>
      </c>
      <c r="L67" s="25" t="s">
        <v>68</v>
      </c>
      <c r="M67" s="72"/>
      <c r="N67" s="62"/>
      <c r="O67" s="63"/>
      <c r="P67" s="64"/>
      <c r="Q67" s="65"/>
      <c r="R67" s="74"/>
    </row>
    <row r="68" spans="1:18" ht="31.5" customHeight="1" x14ac:dyDescent="0.25">
      <c r="A68" s="26" t="s">
        <v>25</v>
      </c>
      <c r="B68" s="27"/>
      <c r="C68" s="27"/>
      <c r="D68" s="27"/>
      <c r="E68" s="27"/>
      <c r="F68" s="27"/>
      <c r="G68" s="27"/>
      <c r="H68" s="21"/>
      <c r="I68" s="22"/>
      <c r="J68" s="82" t="s">
        <v>90</v>
      </c>
      <c r="K68" s="28" t="s">
        <v>91</v>
      </c>
      <c r="L68" s="28" t="s">
        <v>66</v>
      </c>
      <c r="M68" s="77"/>
      <c r="N68" s="78"/>
      <c r="O68" s="79"/>
      <c r="P68" s="80"/>
      <c r="Q68" s="81"/>
      <c r="R68" s="73" t="s">
        <v>97</v>
      </c>
    </row>
    <row r="69" spans="1:18" s="41" customFormat="1" ht="15.6" x14ac:dyDescent="0.25">
      <c r="A69" s="86"/>
      <c r="B69" s="20" t="s">
        <v>29</v>
      </c>
      <c r="C69" s="119"/>
      <c r="D69" s="119"/>
      <c r="E69" s="45"/>
      <c r="F69" s="120"/>
      <c r="G69" s="120"/>
      <c r="H69" s="120"/>
      <c r="I69" s="121"/>
      <c r="J69" s="51" t="s">
        <v>67</v>
      </c>
      <c r="K69" s="51" t="s">
        <v>67</v>
      </c>
      <c r="L69" s="51" t="s">
        <v>68</v>
      </c>
      <c r="M69" s="72"/>
      <c r="N69" s="62"/>
      <c r="O69" s="68"/>
      <c r="P69" s="64"/>
      <c r="Q69" s="65"/>
      <c r="R69" s="75"/>
    </row>
    <row r="70" spans="1:18" s="41" customFormat="1" ht="15.6" x14ac:dyDescent="0.25">
      <c r="A70" s="86"/>
      <c r="B70" s="206" t="s">
        <v>11</v>
      </c>
      <c r="C70" s="207"/>
      <c r="D70" s="207"/>
      <c r="E70" s="207"/>
      <c r="F70" s="207"/>
      <c r="G70" s="207"/>
      <c r="H70" s="207"/>
      <c r="I70" s="208"/>
      <c r="J70" s="52" t="s">
        <v>67</v>
      </c>
      <c r="K70" s="52" t="s">
        <v>67</v>
      </c>
      <c r="L70" s="52" t="s">
        <v>68</v>
      </c>
      <c r="M70" s="61"/>
      <c r="N70" s="62"/>
      <c r="O70" s="63"/>
      <c r="P70" s="64"/>
      <c r="Q70" s="65"/>
      <c r="R70" s="74"/>
    </row>
    <row r="71" spans="1:18" s="41" customFormat="1" ht="34.5" customHeight="1" x14ac:dyDescent="0.25">
      <c r="A71" s="86"/>
      <c r="B71" s="209" t="s">
        <v>30</v>
      </c>
      <c r="C71" s="207"/>
      <c r="D71" s="207"/>
      <c r="E71" s="207"/>
      <c r="F71" s="207"/>
      <c r="G71" s="207"/>
      <c r="H71" s="207"/>
      <c r="I71" s="208"/>
      <c r="J71" s="25" t="s">
        <v>67</v>
      </c>
      <c r="K71" s="25" t="s">
        <v>67</v>
      </c>
      <c r="L71" s="25" t="s">
        <v>68</v>
      </c>
      <c r="M71" s="72"/>
      <c r="N71" s="62"/>
      <c r="O71" s="63"/>
      <c r="P71" s="64"/>
      <c r="Q71" s="65"/>
      <c r="R71" s="74"/>
    </row>
    <row r="72" spans="1:18" s="41" customFormat="1" ht="34.5" customHeight="1" x14ac:dyDescent="0.25">
      <c r="A72" s="86"/>
      <c r="B72" s="209" t="s">
        <v>32</v>
      </c>
      <c r="C72" s="210"/>
      <c r="D72" s="210"/>
      <c r="E72" s="210"/>
      <c r="F72" s="210"/>
      <c r="G72" s="210"/>
      <c r="H72" s="210"/>
      <c r="I72" s="211"/>
      <c r="J72" s="25" t="s">
        <v>67</v>
      </c>
      <c r="K72" s="25" t="s">
        <v>67</v>
      </c>
      <c r="L72" s="25" t="s">
        <v>68</v>
      </c>
      <c r="M72" s="72"/>
      <c r="N72" s="62"/>
      <c r="O72" s="63"/>
      <c r="P72" s="64"/>
      <c r="Q72" s="65"/>
      <c r="R72" s="74"/>
    </row>
    <row r="73" spans="1:18" ht="31.5" customHeight="1" x14ac:dyDescent="0.25">
      <c r="A73" s="26" t="s">
        <v>33</v>
      </c>
      <c r="B73" s="27"/>
      <c r="C73" s="27"/>
      <c r="D73" s="27"/>
      <c r="E73" s="27"/>
      <c r="F73" s="27"/>
      <c r="G73" s="27"/>
      <c r="H73" s="21"/>
      <c r="I73" s="22"/>
      <c r="J73" s="82" t="s">
        <v>90</v>
      </c>
      <c r="K73" s="28" t="s">
        <v>91</v>
      </c>
      <c r="L73" s="28" t="s">
        <v>66</v>
      </c>
      <c r="M73" s="77"/>
      <c r="N73" s="78"/>
      <c r="O73" s="79"/>
      <c r="P73" s="80"/>
      <c r="Q73" s="81"/>
      <c r="R73" s="73" t="s">
        <v>97</v>
      </c>
    </row>
    <row r="74" spans="1:18" ht="15.6" x14ac:dyDescent="0.25">
      <c r="A74" s="114"/>
      <c r="B74" s="209" t="s">
        <v>26</v>
      </c>
      <c r="C74" s="219"/>
      <c r="D74" s="219"/>
      <c r="E74" s="219"/>
      <c r="F74" s="219"/>
      <c r="G74" s="219"/>
      <c r="H74" s="219"/>
      <c r="I74" s="240"/>
      <c r="J74" s="50" t="s">
        <v>67</v>
      </c>
      <c r="K74" s="50" t="s">
        <v>67</v>
      </c>
      <c r="L74" s="50" t="s">
        <v>68</v>
      </c>
      <c r="M74" s="72"/>
      <c r="N74" s="62"/>
      <c r="O74" s="63"/>
      <c r="P74" s="64"/>
      <c r="Q74" s="65"/>
      <c r="R74" s="74"/>
    </row>
    <row r="75" spans="1:18" ht="15.6" x14ac:dyDescent="0.25">
      <c r="A75" s="86"/>
      <c r="B75" s="271" t="s">
        <v>27</v>
      </c>
      <c r="C75" s="272"/>
      <c r="D75" s="272"/>
      <c r="E75" s="272"/>
      <c r="F75" s="272"/>
      <c r="G75" s="272"/>
      <c r="H75" s="272"/>
      <c r="I75" s="272"/>
      <c r="J75" s="50" t="s">
        <v>67</v>
      </c>
      <c r="K75" s="50" t="s">
        <v>67</v>
      </c>
      <c r="L75" s="50" t="s">
        <v>68</v>
      </c>
      <c r="M75" s="72"/>
      <c r="N75" s="62"/>
      <c r="O75" s="63"/>
      <c r="P75" s="64"/>
      <c r="Q75" s="65"/>
      <c r="R75" s="74"/>
    </row>
    <row r="76" spans="1:18" ht="15.6" x14ac:dyDescent="0.25">
      <c r="A76" s="115"/>
      <c r="B76" s="264" t="s">
        <v>28</v>
      </c>
      <c r="C76" s="265"/>
      <c r="D76" s="265"/>
      <c r="E76" s="265"/>
      <c r="F76" s="265"/>
      <c r="G76" s="265"/>
      <c r="H76" s="265"/>
      <c r="I76" s="266"/>
      <c r="J76" s="50" t="s">
        <v>67</v>
      </c>
      <c r="K76" s="50" t="s">
        <v>67</v>
      </c>
      <c r="L76" s="50" t="s">
        <v>67</v>
      </c>
      <c r="M76" s="71"/>
      <c r="N76" s="67"/>
      <c r="O76" s="68"/>
      <c r="P76" s="64"/>
      <c r="Q76" s="69"/>
      <c r="R76" s="74"/>
    </row>
    <row r="77" spans="1:18" ht="31.5" customHeight="1" x14ac:dyDescent="0.25">
      <c r="A77" s="26" t="s">
        <v>31</v>
      </c>
      <c r="B77" s="27"/>
      <c r="C77" s="27"/>
      <c r="D77" s="27"/>
      <c r="E77" s="27"/>
      <c r="F77" s="27"/>
      <c r="G77" s="27"/>
      <c r="H77" s="21"/>
      <c r="I77" s="22"/>
      <c r="J77" s="82" t="s">
        <v>90</v>
      </c>
      <c r="K77" s="28" t="s">
        <v>91</v>
      </c>
      <c r="L77" s="28" t="s">
        <v>66</v>
      </c>
      <c r="M77" s="77"/>
      <c r="N77" s="78"/>
      <c r="O77" s="79"/>
      <c r="P77" s="80"/>
      <c r="Q77" s="81"/>
      <c r="R77" s="73" t="s">
        <v>97</v>
      </c>
    </row>
    <row r="78" spans="1:18" s="41" customFormat="1" ht="16.5" customHeight="1" x14ac:dyDescent="0.25">
      <c r="A78" s="86"/>
      <c r="B78" s="209" t="s">
        <v>34</v>
      </c>
      <c r="C78" s="210"/>
      <c r="D78" s="210"/>
      <c r="E78" s="210"/>
      <c r="F78" s="210"/>
      <c r="G78" s="210"/>
      <c r="H78" s="210"/>
      <c r="I78" s="211"/>
      <c r="J78" s="25" t="s">
        <v>67</v>
      </c>
      <c r="K78" s="25" t="s">
        <v>67</v>
      </c>
      <c r="L78" s="25" t="s">
        <v>68</v>
      </c>
      <c r="M78" s="72"/>
      <c r="N78" s="62"/>
      <c r="O78" s="63"/>
      <c r="P78" s="64"/>
      <c r="Q78" s="65"/>
      <c r="R78" s="74"/>
    </row>
    <row r="79" spans="1:18" s="41" customFormat="1" ht="16.5" customHeight="1" x14ac:dyDescent="0.25">
      <c r="A79" s="114"/>
      <c r="B79" s="206" t="s">
        <v>35</v>
      </c>
      <c r="C79" s="207"/>
      <c r="D79" s="207"/>
      <c r="E79" s="207"/>
      <c r="F79" s="207"/>
      <c r="G79" s="207"/>
      <c r="H79" s="207"/>
      <c r="I79" s="208"/>
      <c r="J79" s="25" t="s">
        <v>67</v>
      </c>
      <c r="K79" s="25" t="s">
        <v>67</v>
      </c>
      <c r="L79" s="25" t="s">
        <v>68</v>
      </c>
      <c r="M79" s="72"/>
      <c r="N79" s="62"/>
      <c r="O79" s="63"/>
      <c r="P79" s="64"/>
      <c r="Q79" s="65"/>
      <c r="R79" s="74"/>
    </row>
    <row r="80" spans="1:18" s="18" customFormat="1" x14ac:dyDescent="0.25">
      <c r="C80" s="53"/>
      <c r="D80" s="53"/>
      <c r="E80" s="53"/>
      <c r="F80" s="53"/>
      <c r="G80" s="53"/>
      <c r="H80" s="53"/>
      <c r="I80" s="53"/>
      <c r="J80" s="53"/>
      <c r="K80" s="53"/>
      <c r="L80" s="53"/>
      <c r="M80" s="53"/>
      <c r="N80" s="53"/>
      <c r="O80" s="53"/>
    </row>
    <row r="81" spans="1:8" s="18" customFormat="1" ht="15.6" x14ac:dyDescent="0.3">
      <c r="C81" s="23"/>
      <c r="D81" s="23"/>
      <c r="E81" s="23"/>
      <c r="F81" s="23"/>
    </row>
    <row r="82" spans="1:8" s="18" customFormat="1" ht="15.6" x14ac:dyDescent="0.3">
      <c r="A82" s="84"/>
      <c r="B82" s="85" t="s">
        <v>93</v>
      </c>
      <c r="C82" s="24"/>
      <c r="D82" s="24"/>
      <c r="E82" s="24"/>
      <c r="F82" s="24"/>
      <c r="G82" s="1"/>
    </row>
    <row r="83" spans="1:8" s="18" customFormat="1" ht="14.4" thickBot="1" x14ac:dyDescent="0.3">
      <c r="C83" s="54"/>
      <c r="D83" s="54"/>
      <c r="E83" s="54"/>
      <c r="F83" s="54"/>
    </row>
    <row r="84" spans="1:8" s="18" customFormat="1" x14ac:dyDescent="0.25">
      <c r="A84" s="88" t="s">
        <v>89</v>
      </c>
      <c r="B84" s="89"/>
      <c r="C84" s="89"/>
      <c r="D84" s="90"/>
      <c r="E84" s="91"/>
      <c r="F84" s="92"/>
      <c r="G84" s="93"/>
      <c r="H84" s="94"/>
    </row>
    <row r="85" spans="1:8" s="18" customFormat="1" ht="13.8" thickBot="1" x14ac:dyDescent="0.3">
      <c r="A85" s="95" t="s">
        <v>88</v>
      </c>
      <c r="B85" s="96"/>
      <c r="C85" s="96"/>
      <c r="D85" s="97"/>
      <c r="E85" s="98"/>
      <c r="F85" s="99"/>
      <c r="G85" s="100"/>
      <c r="H85" s="101"/>
    </row>
    <row r="86" spans="1:8" s="18" customFormat="1" x14ac:dyDescent="0.25"/>
  </sheetData>
  <mergeCells count="72">
    <mergeCell ref="B76:I76"/>
    <mergeCell ref="A50:I50"/>
    <mergeCell ref="B52:I52"/>
    <mergeCell ref="B53:I53"/>
    <mergeCell ref="A57:XFD57"/>
    <mergeCell ref="B54:I54"/>
    <mergeCell ref="B55:I55"/>
    <mergeCell ref="B56:I56"/>
    <mergeCell ref="T50:X50"/>
    <mergeCell ref="T51:X51"/>
    <mergeCell ref="B63:I63"/>
    <mergeCell ref="A62:I62"/>
    <mergeCell ref="A66:I66"/>
    <mergeCell ref="B74:I74"/>
    <mergeCell ref="B75:I75"/>
    <mergeCell ref="A12:I12"/>
    <mergeCell ref="B10:I10"/>
    <mergeCell ref="M1:R1"/>
    <mergeCell ref="B4:I4"/>
    <mergeCell ref="B5:I5"/>
    <mergeCell ref="B8:I8"/>
    <mergeCell ref="B6:I6"/>
    <mergeCell ref="B21:I21"/>
    <mergeCell ref="B22:I22"/>
    <mergeCell ref="B47:I47"/>
    <mergeCell ref="B48:I48"/>
    <mergeCell ref="B28:I28"/>
    <mergeCell ref="B46:I46"/>
    <mergeCell ref="B24:I24"/>
    <mergeCell ref="B23:I23"/>
    <mergeCell ref="B25:I25"/>
    <mergeCell ref="B39:I39"/>
    <mergeCell ref="B40:I40"/>
    <mergeCell ref="B41:I41"/>
    <mergeCell ref="B42:I42"/>
    <mergeCell ref="T1:X1"/>
    <mergeCell ref="T2:X2"/>
    <mergeCell ref="T3:X3"/>
    <mergeCell ref="T4:X4"/>
    <mergeCell ref="T5:X5"/>
    <mergeCell ref="T6:X6"/>
    <mergeCell ref="B18:I18"/>
    <mergeCell ref="B13:I13"/>
    <mergeCell ref="T17:X17"/>
    <mergeCell ref="B17:I17"/>
    <mergeCell ref="A16:I16"/>
    <mergeCell ref="B14:I14"/>
    <mergeCell ref="T7:X7"/>
    <mergeCell ref="T8:X8"/>
    <mergeCell ref="T9:X9"/>
    <mergeCell ref="T10:X10"/>
    <mergeCell ref="T12:X12"/>
    <mergeCell ref="T15:X15"/>
    <mergeCell ref="T16:X16"/>
    <mergeCell ref="B9:I9"/>
    <mergeCell ref="A11:XFD11"/>
    <mergeCell ref="B79:I79"/>
    <mergeCell ref="B78:I78"/>
    <mergeCell ref="B70:I70"/>
    <mergeCell ref="B71:I71"/>
    <mergeCell ref="B19:I19"/>
    <mergeCell ref="B20:I20"/>
    <mergeCell ref="B27:I27"/>
    <mergeCell ref="B43:I43"/>
    <mergeCell ref="B44:I44"/>
    <mergeCell ref="B26:I26"/>
    <mergeCell ref="C35:D35"/>
    <mergeCell ref="B45:I45"/>
    <mergeCell ref="B65:I65"/>
    <mergeCell ref="B67:I67"/>
    <mergeCell ref="B64:I64"/>
    <mergeCell ref="B72:I72"/>
  </mergeCells>
  <phoneticPr fontId="19" type="noConversion"/>
  <pageMargins left="0.27559055118110237" right="0.23622047244094491" top="0.31496062992125984" bottom="0.27559055118110237" header="0.19685039370078741" footer="0.19685039370078741"/>
  <pageSetup paperSize="9" scale="8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73A61DB563C714985D8F65DE30E95BF" ma:contentTypeVersion="13" ma:contentTypeDescription="Een nieuw document maken." ma:contentTypeScope="" ma:versionID="52d272c2c1bdce590b24ac0f615d6213">
  <xsd:schema xmlns:xsd="http://www.w3.org/2001/XMLSchema" xmlns:xs="http://www.w3.org/2001/XMLSchema" xmlns:p="http://schemas.microsoft.com/office/2006/metadata/properties" xmlns:ns2="7fe379c5-eaf1-4c38-9761-7c3abf5cb519" xmlns:ns3="a2125c25-42e4-4f76-b74f-b25986ba3494" targetNamespace="http://schemas.microsoft.com/office/2006/metadata/properties" ma:root="true" ma:fieldsID="15c7ee5d72c14b915843aaf5b575e104" ns2:_="" ns3:_="">
    <xsd:import namespace="7fe379c5-eaf1-4c38-9761-7c3abf5cb519"/>
    <xsd:import namespace="a2125c25-42e4-4f76-b74f-b25986ba349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fe379c5-eaf1-4c38-9761-7c3abf5cb5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Afbeeldingtags" ma:readOnly="false" ma:fieldId="{5cf76f15-5ced-4ddc-b409-7134ff3c332f}" ma:taxonomyMulti="true" ma:sspId="9a448332-2abf-446b-a9e3-ffd8f2fd8531"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125c25-42e4-4f76-b74f-b25986ba349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8ba3f8e-002b-4594-a6ce-962ac9fea765}" ma:internalName="TaxCatchAll" ma:showField="CatchAllData" ma:web="a2125c25-42e4-4f76-b74f-b25986ba349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2125c25-42e4-4f76-b74f-b25986ba3494" xsi:nil="true"/>
    <lcf76f155ced4ddcb4097134ff3c332f xmlns="7fe379c5-eaf1-4c38-9761-7c3abf5cb51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DF74CC8-11AB-4F35-845D-88B4A0EC671C}"/>
</file>

<file path=customXml/itemProps2.xml><?xml version="1.0" encoding="utf-8"?>
<ds:datastoreItem xmlns:ds="http://schemas.openxmlformats.org/officeDocument/2006/customXml" ds:itemID="{7E7F99BC-AAA8-41B7-88E2-2DCA6A0C6BA5}"/>
</file>

<file path=customXml/itemProps3.xml><?xml version="1.0" encoding="utf-8"?>
<ds:datastoreItem xmlns:ds="http://schemas.openxmlformats.org/officeDocument/2006/customXml" ds:itemID="{6957E1BB-7713-48A7-BE1D-A136DD5C6F7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4</vt:i4>
      </vt:variant>
    </vt:vector>
  </HeadingPairs>
  <TitlesOfParts>
    <vt:vector size="4" baseType="lpstr">
      <vt:lpstr>Voorbeeld Risicoclassificatie A</vt:lpstr>
      <vt:lpstr>Voorbeeld Risicoclassificatie B</vt:lpstr>
      <vt:lpstr>Toetsformulier PRI DC Klinieken</vt:lpstr>
      <vt:lpstr>Eisen</vt:lpstr>
    </vt:vector>
  </TitlesOfParts>
  <Company>Ziekenhuis St. Jansdal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FidderP</dc:creator>
  <cp:lastModifiedBy>Martine de Jong | ZKN</cp:lastModifiedBy>
  <cp:lastPrinted>2015-06-15T05:44:27Z</cp:lastPrinted>
  <dcterms:created xsi:type="dcterms:W3CDTF">2007-02-02T12:07:20Z</dcterms:created>
  <dcterms:modified xsi:type="dcterms:W3CDTF">2026-09-03T12:34:19Z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0x010100C73A61DB563C714985D8F65DE30E95BF</vt:lpwstr>
  </property>
  <property fmtid="{D5CDD505-2E9C-101B-9397-08002B2CF9AE}" pid="3" name="MediaServiceImageTags">
    <vt:lpwstr/>
  </property>
</Properties>
</file>